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novaia\Desktop\599-6\"/>
    </mc:Choice>
  </mc:AlternateContent>
  <bookViews>
    <workbookView xWindow="0" yWindow="135" windowWidth="23250" windowHeight="9780" activeTab="1"/>
  </bookViews>
  <sheets>
    <sheet name="по видам _С ЧИСЛ_1" sheetId="3" r:id="rId1"/>
    <sheet name="по видам на _1кв_1трансп " sheetId="2" r:id="rId2"/>
  </sheets>
  <definedNames>
    <definedName name="_xlnm.Print_Titles" localSheetId="0">'по видам _С ЧИСЛ_1'!$5:$9</definedName>
    <definedName name="_xlnm.Print_Titles" localSheetId="1">'по видам на _1кв_1трансп '!$5:$9</definedName>
    <definedName name="_xlnm.Print_Area" localSheetId="0">'по видам _С ЧИСЛ_1'!$A$1:$W$242</definedName>
  </definedNames>
  <calcPr calcId="152511"/>
</workbook>
</file>

<file path=xl/calcChain.xml><?xml version="1.0" encoding="utf-8"?>
<calcChain xmlns="http://schemas.openxmlformats.org/spreadsheetml/2006/main">
  <c r="Y11" i="3" l="1"/>
  <c r="K242" i="3" l="1"/>
  <c r="L241" i="3"/>
  <c r="L242" i="3" s="1"/>
  <c r="K239" i="3"/>
  <c r="L238" i="3"/>
  <c r="M238" i="3" s="1"/>
  <c r="K236" i="3"/>
  <c r="L235" i="3"/>
  <c r="K233" i="3"/>
  <c r="L232" i="3"/>
  <c r="L233" i="3" s="1"/>
  <c r="K230" i="3"/>
  <c r="L229" i="3"/>
  <c r="L230" i="3" s="1"/>
  <c r="K227" i="3"/>
  <c r="L226" i="3"/>
  <c r="M226" i="3" s="1"/>
  <c r="K224" i="3"/>
  <c r="L223" i="3"/>
  <c r="K221" i="3"/>
  <c r="L220" i="3"/>
  <c r="K218" i="3"/>
  <c r="L217" i="3"/>
  <c r="K215" i="3"/>
  <c r="L214" i="3"/>
  <c r="M214" i="3" s="1"/>
  <c r="K212" i="3"/>
  <c r="L211" i="3"/>
  <c r="K209" i="3"/>
  <c r="L208" i="3"/>
  <c r="K206" i="3"/>
  <c r="L205" i="3"/>
  <c r="L206" i="3" s="1"/>
  <c r="K203" i="3"/>
  <c r="L202" i="3"/>
  <c r="L203" i="3" s="1"/>
  <c r="K200" i="3"/>
  <c r="L199" i="3"/>
  <c r="M199" i="3" s="1"/>
  <c r="K197" i="3"/>
  <c r="L196" i="3"/>
  <c r="K194" i="3"/>
  <c r="L193" i="3"/>
  <c r="L194" i="3" s="1"/>
  <c r="K191" i="3"/>
  <c r="L190" i="3"/>
  <c r="L191" i="3" s="1"/>
  <c r="K185" i="3"/>
  <c r="L184" i="3"/>
  <c r="K182" i="3"/>
  <c r="L181" i="3"/>
  <c r="L182" i="3" s="1"/>
  <c r="K179" i="3"/>
  <c r="L178" i="3"/>
  <c r="M178" i="3" s="1"/>
  <c r="M179" i="3" s="1"/>
  <c r="K176" i="3"/>
  <c r="L175" i="3"/>
  <c r="K173" i="3"/>
  <c r="L172" i="3"/>
  <c r="K170" i="3"/>
  <c r="L169" i="3"/>
  <c r="L170" i="3" s="1"/>
  <c r="K167" i="3"/>
  <c r="L166" i="3"/>
  <c r="K164" i="3"/>
  <c r="L163" i="3"/>
  <c r="K161" i="3"/>
  <c r="L160" i="3"/>
  <c r="K158" i="3"/>
  <c r="L157" i="3"/>
  <c r="L158" i="3" s="1"/>
  <c r="K155" i="3"/>
  <c r="L154" i="3"/>
  <c r="K152" i="3"/>
  <c r="L151" i="3"/>
  <c r="K149" i="3"/>
  <c r="L148" i="3"/>
  <c r="K146" i="3"/>
  <c r="L145" i="3"/>
  <c r="L146" i="3" s="1"/>
  <c r="K143" i="3"/>
  <c r="L142" i="3"/>
  <c r="K140" i="3"/>
  <c r="L139" i="3"/>
  <c r="K137" i="3"/>
  <c r="L136" i="3"/>
  <c r="K134" i="3"/>
  <c r="L133" i="3"/>
  <c r="L134" i="3" s="1"/>
  <c r="K131" i="3"/>
  <c r="L130" i="3"/>
  <c r="L131" i="3" s="1"/>
  <c r="K128" i="3"/>
  <c r="L127" i="3"/>
  <c r="M127" i="3" s="1"/>
  <c r="K125" i="3"/>
  <c r="L124" i="3"/>
  <c r="K122" i="3"/>
  <c r="L121" i="3"/>
  <c r="L122" i="3" s="1"/>
  <c r="K119" i="3"/>
  <c r="L118" i="3"/>
  <c r="L119" i="3" s="1"/>
  <c r="K116" i="3"/>
  <c r="L115" i="3"/>
  <c r="K113" i="3"/>
  <c r="L112" i="3"/>
  <c r="K110" i="3"/>
  <c r="L109" i="3"/>
  <c r="L110" i="3" s="1"/>
  <c r="K107" i="3"/>
  <c r="L106" i="3"/>
  <c r="M106" i="3" s="1"/>
  <c r="K104" i="3"/>
  <c r="L103" i="3"/>
  <c r="K101" i="3"/>
  <c r="L100" i="3"/>
  <c r="K98" i="3"/>
  <c r="L97" i="3"/>
  <c r="L98" i="3" s="1"/>
  <c r="K95" i="3"/>
  <c r="L94" i="3"/>
  <c r="K92" i="3"/>
  <c r="L91" i="3"/>
  <c r="M91" i="3" s="1"/>
  <c r="K89" i="3"/>
  <c r="L88" i="3"/>
  <c r="K86" i="3"/>
  <c r="L85" i="3"/>
  <c r="K83" i="3"/>
  <c r="L82" i="3"/>
  <c r="L83" i="3" s="1"/>
  <c r="K80" i="3"/>
  <c r="L79" i="3"/>
  <c r="M79" i="3" s="1"/>
  <c r="K77" i="3"/>
  <c r="L76" i="3"/>
  <c r="K74" i="3"/>
  <c r="L73" i="3"/>
  <c r="K71" i="3"/>
  <c r="L70" i="3"/>
  <c r="L71" i="3" s="1"/>
  <c r="K68" i="3"/>
  <c r="L67" i="3"/>
  <c r="M67" i="3" s="1"/>
  <c r="K65" i="3"/>
  <c r="L64" i="3"/>
  <c r="K62" i="3"/>
  <c r="L61" i="3"/>
  <c r="K59" i="3"/>
  <c r="O59" i="3" s="1"/>
  <c r="L58" i="3"/>
  <c r="K56" i="3"/>
  <c r="L55" i="3"/>
  <c r="K53" i="3"/>
  <c r="L52" i="3"/>
  <c r="K50" i="3"/>
  <c r="O50" i="3" s="1"/>
  <c r="L49" i="3"/>
  <c r="K47" i="3"/>
  <c r="L46" i="3"/>
  <c r="L47" i="3" s="1"/>
  <c r="K40" i="3"/>
  <c r="L39" i="3"/>
  <c r="M39" i="3" s="1"/>
  <c r="K37" i="3"/>
  <c r="L36" i="3"/>
  <c r="K34" i="3"/>
  <c r="L33" i="3"/>
  <c r="K31" i="3"/>
  <c r="L30" i="3"/>
  <c r="L31" i="3" s="1"/>
  <c r="K28" i="3"/>
  <c r="L27" i="3"/>
  <c r="M27" i="3" s="1"/>
  <c r="K21" i="3"/>
  <c r="L20" i="3"/>
  <c r="L21" i="3" s="1"/>
  <c r="K18" i="3"/>
  <c r="L17" i="3"/>
  <c r="M17" i="3" s="1"/>
  <c r="K15" i="3"/>
  <c r="O15" i="3" s="1"/>
  <c r="L14" i="3"/>
  <c r="L15" i="3" s="1"/>
  <c r="M73" i="3" l="1"/>
  <c r="M74" i="3" s="1"/>
  <c r="M36" i="3"/>
  <c r="M37" i="3" s="1"/>
  <c r="M160" i="3"/>
  <c r="M161" i="3" s="1"/>
  <c r="M202" i="3"/>
  <c r="N202" i="3" s="1"/>
  <c r="N203" i="3" s="1"/>
  <c r="M97" i="3"/>
  <c r="M190" i="3"/>
  <c r="N190" i="3" s="1"/>
  <c r="N39" i="3"/>
  <c r="L56" i="3"/>
  <c r="M112" i="3"/>
  <c r="M113" i="3" s="1"/>
  <c r="L116" i="3"/>
  <c r="M124" i="3"/>
  <c r="M148" i="3"/>
  <c r="M149" i="3" s="1"/>
  <c r="L209" i="3"/>
  <c r="M109" i="3"/>
  <c r="N109" i="3" s="1"/>
  <c r="N110" i="3" s="1"/>
  <c r="L125" i="3"/>
  <c r="M145" i="3"/>
  <c r="N145" i="3" s="1"/>
  <c r="N146" i="3" s="1"/>
  <c r="M208" i="3"/>
  <c r="M209" i="3" s="1"/>
  <c r="M232" i="3"/>
  <c r="M233" i="3" s="1"/>
  <c r="M235" i="3"/>
  <c r="L50" i="3"/>
  <c r="M55" i="3"/>
  <c r="L152" i="3"/>
  <c r="L176" i="3"/>
  <c r="L53" i="3"/>
  <c r="L62" i="3"/>
  <c r="M64" i="3"/>
  <c r="N64" i="3" s="1"/>
  <c r="L74" i="3"/>
  <c r="L77" i="3"/>
  <c r="M88" i="3"/>
  <c r="L113" i="3"/>
  <c r="L149" i="3"/>
  <c r="L164" i="3"/>
  <c r="L185" i="3"/>
  <c r="M220" i="3"/>
  <c r="M221" i="3" s="1"/>
  <c r="L236" i="3"/>
  <c r="L34" i="3"/>
  <c r="L37" i="3"/>
  <c r="L59" i="3"/>
  <c r="L86" i="3"/>
  <c r="M100" i="3"/>
  <c r="L104" i="3"/>
  <c r="M118" i="3"/>
  <c r="N118" i="3" s="1"/>
  <c r="M121" i="3"/>
  <c r="M122" i="3" s="1"/>
  <c r="M130" i="3"/>
  <c r="N130" i="3" s="1"/>
  <c r="M133" i="3"/>
  <c r="M134" i="3" s="1"/>
  <c r="N148" i="3"/>
  <c r="M172" i="3"/>
  <c r="M173" i="3" s="1"/>
  <c r="M184" i="3"/>
  <c r="M185" i="3" s="1"/>
  <c r="L197" i="3"/>
  <c r="L221" i="3"/>
  <c r="M223" i="3"/>
  <c r="L224" i="3"/>
  <c r="L101" i="3"/>
  <c r="M241" i="3"/>
  <c r="N241" i="3" s="1"/>
  <c r="N242" i="3" s="1"/>
  <c r="M14" i="3"/>
  <c r="M20" i="3"/>
  <c r="M40" i="3"/>
  <c r="M76" i="3"/>
  <c r="M85" i="3"/>
  <c r="M86" i="3" s="1"/>
  <c r="L89" i="3"/>
  <c r="M136" i="3"/>
  <c r="N136" i="3" s="1"/>
  <c r="L137" i="3"/>
  <c r="M151" i="3"/>
  <c r="M157" i="3"/>
  <c r="L161" i="3"/>
  <c r="M163" i="3"/>
  <c r="L173" i="3"/>
  <c r="M175" i="3"/>
  <c r="M196" i="3"/>
  <c r="M197" i="3" s="1"/>
  <c r="L212" i="3"/>
  <c r="M18" i="3"/>
  <c r="N17" i="3"/>
  <c r="M33" i="3"/>
  <c r="L40" i="3"/>
  <c r="M49" i="3"/>
  <c r="M52" i="3"/>
  <c r="L18" i="3"/>
  <c r="L28" i="3"/>
  <c r="N27" i="3"/>
  <c r="M28" i="3"/>
  <c r="M30" i="3"/>
  <c r="M46" i="3"/>
  <c r="M58" i="3"/>
  <c r="M61" i="3"/>
  <c r="L65" i="3"/>
  <c r="M70" i="3"/>
  <c r="M82" i="3"/>
  <c r="L68" i="3"/>
  <c r="L80" i="3"/>
  <c r="L92" i="3"/>
  <c r="M107" i="3"/>
  <c r="N106" i="3"/>
  <c r="N67" i="3"/>
  <c r="M68" i="3"/>
  <c r="N79" i="3"/>
  <c r="M80" i="3"/>
  <c r="N91" i="3"/>
  <c r="M92" i="3"/>
  <c r="M94" i="3"/>
  <c r="L95" i="3"/>
  <c r="M98" i="3"/>
  <c r="M103" i="3"/>
  <c r="L107" i="3"/>
  <c r="M115" i="3"/>
  <c r="M119" i="3"/>
  <c r="N131" i="3"/>
  <c r="L128" i="3"/>
  <c r="M142" i="3"/>
  <c r="L143" i="3"/>
  <c r="N127" i="3"/>
  <c r="M128" i="3"/>
  <c r="M139" i="3"/>
  <c r="M166" i="3"/>
  <c r="L167" i="3"/>
  <c r="L140" i="3"/>
  <c r="M154" i="3"/>
  <c r="L155" i="3"/>
  <c r="M169" i="3"/>
  <c r="N178" i="3"/>
  <c r="L179" i="3"/>
  <c r="M191" i="3"/>
  <c r="M203" i="3"/>
  <c r="N191" i="3"/>
  <c r="L218" i="3"/>
  <c r="M217" i="3"/>
  <c r="M181" i="3"/>
  <c r="M193" i="3"/>
  <c r="L200" i="3"/>
  <c r="M205" i="3"/>
  <c r="N199" i="3"/>
  <c r="M200" i="3"/>
  <c r="M215" i="3"/>
  <c r="N214" i="3"/>
  <c r="L215" i="3"/>
  <c r="M211" i="3"/>
  <c r="M227" i="3"/>
  <c r="N226" i="3"/>
  <c r="M239" i="3"/>
  <c r="N238" i="3"/>
  <c r="L227" i="3"/>
  <c r="L239" i="3"/>
  <c r="M229" i="3"/>
  <c r="N73" i="3" l="1"/>
  <c r="N232" i="3"/>
  <c r="N196" i="3"/>
  <c r="N197" i="3" s="1"/>
  <c r="N85" i="3"/>
  <c r="N86" i="3" s="1"/>
  <c r="M242" i="3"/>
  <c r="N119" i="3"/>
  <c r="M110" i="3"/>
  <c r="N97" i="3"/>
  <c r="N40" i="3"/>
  <c r="N184" i="3"/>
  <c r="M146" i="3"/>
  <c r="N220" i="3"/>
  <c r="N221" i="3" s="1"/>
  <c r="N121" i="3"/>
  <c r="N122" i="3" s="1"/>
  <c r="N157" i="3"/>
  <c r="N158" i="3" s="1"/>
  <c r="N133" i="3"/>
  <c r="N134" i="3" s="1"/>
  <c r="M131" i="3"/>
  <c r="N36" i="3"/>
  <c r="N37" i="3" s="1"/>
  <c r="N172" i="3"/>
  <c r="M158" i="3"/>
  <c r="M236" i="3"/>
  <c r="N235" i="3"/>
  <c r="N160" i="3"/>
  <c r="N55" i="3"/>
  <c r="N112" i="3"/>
  <c r="M56" i="3"/>
  <c r="N124" i="3"/>
  <c r="M125" i="3"/>
  <c r="N208" i="3"/>
  <c r="N149" i="3"/>
  <c r="N151" i="3"/>
  <c r="M152" i="3"/>
  <c r="M137" i="3"/>
  <c r="M77" i="3"/>
  <c r="N76" i="3"/>
  <c r="N88" i="3"/>
  <c r="M89" i="3"/>
  <c r="N175" i="3"/>
  <c r="M176" i="3"/>
  <c r="M164" i="3"/>
  <c r="N163" i="3"/>
  <c r="M15" i="3"/>
  <c r="N14" i="3"/>
  <c r="M21" i="3"/>
  <c r="N20" i="3"/>
  <c r="M224" i="3"/>
  <c r="N223" i="3"/>
  <c r="M101" i="3"/>
  <c r="N100" i="3"/>
  <c r="M65" i="3"/>
  <c r="N211" i="3"/>
  <c r="M212" i="3"/>
  <c r="N181" i="3"/>
  <c r="M182" i="3"/>
  <c r="N154" i="3"/>
  <c r="M155" i="3"/>
  <c r="N103" i="3"/>
  <c r="M104" i="3"/>
  <c r="N80" i="3"/>
  <c r="N82" i="3"/>
  <c r="M83" i="3"/>
  <c r="N70" i="3"/>
  <c r="M71" i="3"/>
  <c r="N65" i="3"/>
  <c r="N139" i="3"/>
  <c r="M140" i="3"/>
  <c r="N137" i="3"/>
  <c r="N98" i="3"/>
  <c r="N92" i="3"/>
  <c r="N107" i="3"/>
  <c r="N46" i="3"/>
  <c r="M47" i="3"/>
  <c r="N28" i="3"/>
  <c r="N18" i="3"/>
  <c r="N233" i="3"/>
  <c r="N200" i="3"/>
  <c r="N227" i="3"/>
  <c r="N239" i="3"/>
  <c r="N185" i="3"/>
  <c r="N229" i="3"/>
  <c r="M230" i="3"/>
  <c r="N215" i="3"/>
  <c r="M206" i="3"/>
  <c r="N205" i="3"/>
  <c r="M194" i="3"/>
  <c r="N193" i="3"/>
  <c r="N217" i="3"/>
  <c r="M218" i="3"/>
  <c r="N169" i="3"/>
  <c r="M170" i="3"/>
  <c r="N166" i="3"/>
  <c r="M167" i="3"/>
  <c r="M59" i="3"/>
  <c r="N58" i="3"/>
  <c r="N179" i="3"/>
  <c r="N128" i="3"/>
  <c r="M143" i="3"/>
  <c r="N142" i="3"/>
  <c r="M116" i="3"/>
  <c r="N115" i="3"/>
  <c r="N94" i="3"/>
  <c r="M95" i="3"/>
  <c r="N74" i="3"/>
  <c r="N68" i="3"/>
  <c r="M62" i="3"/>
  <c r="N61" i="3"/>
  <c r="N30" i="3"/>
  <c r="M31" i="3"/>
  <c r="M53" i="3"/>
  <c r="N52" i="3"/>
  <c r="M50" i="3"/>
  <c r="N49" i="3"/>
  <c r="M34" i="3"/>
  <c r="N33" i="3"/>
  <c r="N173" i="3" l="1"/>
  <c r="N236" i="3"/>
  <c r="N161" i="3"/>
  <c r="N56" i="3"/>
  <c r="N113" i="3"/>
  <c r="N209" i="3"/>
  <c r="N125" i="3"/>
  <c r="N21" i="3"/>
  <c r="N164" i="3"/>
  <c r="N176" i="3"/>
  <c r="N89" i="3"/>
  <c r="N152" i="3"/>
  <c r="N101" i="3"/>
  <c r="N15" i="3"/>
  <c r="N77" i="3"/>
  <c r="N224" i="3"/>
  <c r="N34" i="3"/>
  <c r="N31" i="3"/>
  <c r="N116" i="3"/>
  <c r="N143" i="3"/>
  <c r="N218" i="3"/>
  <c r="N71" i="3"/>
  <c r="N155" i="3"/>
  <c r="N182" i="3"/>
  <c r="N62" i="3"/>
  <c r="N95" i="3"/>
  <c r="N59" i="3"/>
  <c r="N170" i="3"/>
  <c r="N206" i="3"/>
  <c r="N230" i="3"/>
  <c r="N140" i="3"/>
  <c r="N53" i="3"/>
  <c r="N194" i="3"/>
  <c r="N47" i="3"/>
  <c r="N104" i="3"/>
  <c r="N212" i="3"/>
  <c r="N50" i="3"/>
  <c r="N167" i="3"/>
  <c r="N83" i="3"/>
</calcChain>
</file>

<file path=xl/sharedStrings.xml><?xml version="1.0" encoding="utf-8"?>
<sst xmlns="http://schemas.openxmlformats.org/spreadsheetml/2006/main" count="391" uniqueCount="266">
  <si>
    <t>№</t>
  </si>
  <si>
    <t xml:space="preserve">Размер потенциально возможного к получению годового дохода </t>
  </si>
  <si>
    <t>1.</t>
  </si>
  <si>
    <t xml:space="preserve">Ремонт и пошив швейных, меховых и кожаных изделий, головных уборов и изделий из текстильной галантереи, ремонт, пошив и вязание трикотажных изделий по индивидуальному заказу населения, </t>
  </si>
  <si>
    <t>в том числе:</t>
  </si>
  <si>
    <t>1.1.</t>
  </si>
  <si>
    <t>Ремонт и пошив швейных изделий, головных уборов и изделий из текстильной галантереи по индивидуальному заказу населения:</t>
  </si>
  <si>
    <t>1.2.</t>
  </si>
  <si>
    <t>Ремонт и пошив меховых и кожаных изделий по индивидуальному заказу населения:</t>
  </si>
  <si>
    <t>1.3.</t>
  </si>
  <si>
    <t>Ремонт, пошив и вязание трикотажных изделий по индивидуальному заказу населения:</t>
  </si>
  <si>
    <t>2.</t>
  </si>
  <si>
    <t xml:space="preserve">Ремонт, чистка, окраска и пошив обуви, </t>
  </si>
  <si>
    <t>2.1.</t>
  </si>
  <si>
    <t>Ремонт, чистка и окраска обуви:</t>
  </si>
  <si>
    <t>2.2.</t>
  </si>
  <si>
    <t>Пошив обуви:</t>
  </si>
  <si>
    <t>3.</t>
  </si>
  <si>
    <t>Парикмахерские и косметические услуги:</t>
  </si>
  <si>
    <t>4.</t>
  </si>
  <si>
    <t>Стирка, химическая чистка и крашение текстильных и меховых изделий:</t>
  </si>
  <si>
    <t>5.</t>
  </si>
  <si>
    <t>Изготовление и ремонт металлической галантереи, ключей, номерных знаков, указателей улиц:</t>
  </si>
  <si>
    <t>6.</t>
  </si>
  <si>
    <t xml:space="preserve">Ремонт электронной бытовой техники, бытовых приборов, часов, металлоизделий бытового и хозяйственного назначения, предметов и изделий из металла, изготовление металлических изделий хозяйственного назначения по индивидуальному заказу населения, </t>
  </si>
  <si>
    <t>6.1.</t>
  </si>
  <si>
    <t>Ремонт электронной бытовой техники, бытовых приборов по индивидуальному заказу населения:</t>
  </si>
  <si>
    <t>6.2.</t>
  </si>
  <si>
    <t>Ремонт часов по индивидуальному заказу населения:</t>
  </si>
  <si>
    <t>6.3.</t>
  </si>
  <si>
    <t>Ремонт металлоизделий бытового и хозяйственного назначения, предметов и изделий из металла, изготовление металлических изделий по индивидуальному заказу населения:</t>
  </si>
  <si>
    <t>7.</t>
  </si>
  <si>
    <t>Ремонт мебели и предметов домашнего обихода:</t>
  </si>
  <si>
    <t>8.</t>
  </si>
  <si>
    <t>Услуги в области фотографии:</t>
  </si>
  <si>
    <t>9.</t>
  </si>
  <si>
    <t>Ремонт, техническое обслуживание автотранспортных и мототранспортных средств, мотоциклов, машин и оборудования, мойка автотранспортных средств, полирование и предоставление аналогичных услуг:</t>
  </si>
  <si>
    <t>12.</t>
  </si>
  <si>
    <t>Реконструкция или ремонт существующих жилых и нежилых зданий, а также спортивных сооружений:</t>
  </si>
  <si>
    <t>13.</t>
  </si>
  <si>
    <t>Услуги по производству монтажных, электромонтажных, санитарно-технических и сварочных работ:</t>
  </si>
  <si>
    <t>14.</t>
  </si>
  <si>
    <t>Услуги по остеклению балконов и лоджий, нарезке стекла и зеркал, художественной обработке стекла:</t>
  </si>
  <si>
    <t>15.</t>
  </si>
  <si>
    <t>Услуги в сфере дошкольного образования и дополнительного образования детей и взрослых:</t>
  </si>
  <si>
    <t>16.</t>
  </si>
  <si>
    <t>Услуги по присмотру и уходу за детьми и больными:</t>
  </si>
  <si>
    <t>17.</t>
  </si>
  <si>
    <t>Сбор тары и пригодных для вторичного использования материалов:</t>
  </si>
  <si>
    <t>18.</t>
  </si>
  <si>
    <t>Деятельность ветеринарная:</t>
  </si>
  <si>
    <t>20.</t>
  </si>
  <si>
    <t>Изготовление изделий народных художественных промыслов:</t>
  </si>
  <si>
    <t>21.</t>
  </si>
  <si>
    <t>22.</t>
  </si>
  <si>
    <t>Производство и реставрация ковров и ковровых изделий:</t>
  </si>
  <si>
    <t>23.</t>
  </si>
  <si>
    <t>Ремонт ювелирных изделий, бижутерии:</t>
  </si>
  <si>
    <t>24.</t>
  </si>
  <si>
    <t>Чеканка и гравировка ювелирных изделий:</t>
  </si>
  <si>
    <t>25.</t>
  </si>
  <si>
    <t>Деятельность в области звукозаписи и издания музыкальных произведений:</t>
  </si>
  <si>
    <t>26.</t>
  </si>
  <si>
    <t>27.</t>
  </si>
  <si>
    <t>28.</t>
  </si>
  <si>
    <t>Проведение занятий по физической культуре и спорту:</t>
  </si>
  <si>
    <t>29.</t>
  </si>
  <si>
    <t>30.</t>
  </si>
  <si>
    <t>Услуги платных туалетов:</t>
  </si>
  <si>
    <t>31.</t>
  </si>
  <si>
    <t>34.</t>
  </si>
  <si>
    <t>35.</t>
  </si>
  <si>
    <t>36.</t>
  </si>
  <si>
    <t>Деятельность по благоустройству ландшафта:</t>
  </si>
  <si>
    <t>37.</t>
  </si>
  <si>
    <t>38.</t>
  </si>
  <si>
    <t>39.</t>
  </si>
  <si>
    <t>Осуществление частной детективной деятельности лицом, имеющим лицензию:</t>
  </si>
  <si>
    <t>40.</t>
  </si>
  <si>
    <t>Услуги по прокату:</t>
  </si>
  <si>
    <t>41.</t>
  </si>
  <si>
    <t>Услуги экскурсионные туристические:</t>
  </si>
  <si>
    <t>42.</t>
  </si>
  <si>
    <t>Организация обрядов (свадеб, юбилеев), в том числе музыкальное сопровождение:</t>
  </si>
  <si>
    <t>Организация похорон и предоставление связанных с ними услуг:</t>
  </si>
  <si>
    <t>Услуги уличных патрулей, охранников, сторожей и вахтеров:</t>
  </si>
  <si>
    <t>48.</t>
  </si>
  <si>
    <t>Услуги общественного питания, оказываемые через объекты организации общественного питания, не имеющие зала обслуживания посетителей:</t>
  </si>
  <si>
    <t>49.</t>
  </si>
  <si>
    <t>Оказание услуг по забою и транспортировке скота:</t>
  </si>
  <si>
    <t>50.</t>
  </si>
  <si>
    <t>Производство кожи и изделий из кожи:</t>
  </si>
  <si>
    <t>51.</t>
  </si>
  <si>
    <t>Сбор и заготовка пищевых лесных ресурсов, недревесных лесных ресурсов и лекарственных растений:</t>
  </si>
  <si>
    <t>52.</t>
  </si>
  <si>
    <t>Переработка и консервирование фруктов и овощей:</t>
  </si>
  <si>
    <t>53.</t>
  </si>
  <si>
    <t xml:space="preserve">Производство молочной продукции: </t>
  </si>
  <si>
    <t>54.</t>
  </si>
  <si>
    <t>Производство хлебобулочных и мучных кондитерских изделий:</t>
  </si>
  <si>
    <t>55.</t>
  </si>
  <si>
    <t>Рыболовство и рыбоводство, рыболовство любительское и спортивное:</t>
  </si>
  <si>
    <t>56.</t>
  </si>
  <si>
    <t>Лесоводство и прочая лесохозяйственная деятельность:</t>
  </si>
  <si>
    <t>Деятельность по письменному и устному переводу:</t>
  </si>
  <si>
    <t>58.</t>
  </si>
  <si>
    <t>Деятельность по уходу за престарелыми и инвалидами:</t>
  </si>
  <si>
    <t>Сбор, обработка и утилизация отходов, а также обработка вторичного сырья:</t>
  </si>
  <si>
    <t>60.</t>
  </si>
  <si>
    <t>Резка, обработка и отделка камня для памятников:</t>
  </si>
  <si>
    <t>61.</t>
  </si>
  <si>
    <t>62.</t>
  </si>
  <si>
    <t>Ремонт компьютеров и коммуникационного оборудования:</t>
  </si>
  <si>
    <t>64.</t>
  </si>
  <si>
    <t>Помол зерна, производство муки и крупы из зерен пшеницы, ржи, овса, кукурузы или прочих хлебных злаков:</t>
  </si>
  <si>
    <t>65.</t>
  </si>
  <si>
    <t>Услуги по уходу за домашними животными:</t>
  </si>
  <si>
    <t>66.</t>
  </si>
  <si>
    <t>Изготовление и ремонт бондарной посуды и гончарных изделий по индивидуальному заказу населения:</t>
  </si>
  <si>
    <t>67.</t>
  </si>
  <si>
    <t>Услуги по изготовлению валяной обуви:</t>
  </si>
  <si>
    <t>68.</t>
  </si>
  <si>
    <t>69.</t>
  </si>
  <si>
    <t>Граверные работы по металлу, стеклу, фарфору, дереву, керамике, кроме ювелирных изделий по индивидуальному заказу населения:</t>
  </si>
  <si>
    <t>70.</t>
  </si>
  <si>
    <t>Изготовление и ремонт деревянных лодок по индивидуальному заказу населения:</t>
  </si>
  <si>
    <t>71.</t>
  </si>
  <si>
    <t>Ремонт игрушек и подобных им изделий:</t>
  </si>
  <si>
    <t>72.</t>
  </si>
  <si>
    <t>Ремонт спортивного и туристического оборудования:</t>
  </si>
  <si>
    <t>73.</t>
  </si>
  <si>
    <t>Услуги по вспашке огородов по индивидуальному заказу населения:</t>
  </si>
  <si>
    <t>74.</t>
  </si>
  <si>
    <t>Услуги по распиловке дров по индивидуальному заказу населения:</t>
  </si>
  <si>
    <t>75.</t>
  </si>
  <si>
    <t>Сборка и ремонт очков:</t>
  </si>
  <si>
    <t>76.</t>
  </si>
  <si>
    <t>Изготовление и печатание визитных карточек и пригласительных билетов на семейные торжества:</t>
  </si>
  <si>
    <t>Переплетные, брошюровочные, окантовочные, картонажные работы:</t>
  </si>
  <si>
    <t>10.</t>
  </si>
  <si>
    <t xml:space="preserve"> за 1 ед.                 700</t>
  </si>
  <si>
    <t xml:space="preserve"> до 5 ед.                       2000</t>
  </si>
  <si>
    <t xml:space="preserve"> от 5 ед.               3000</t>
  </si>
  <si>
    <t>11.</t>
  </si>
  <si>
    <t>11.1.</t>
  </si>
  <si>
    <t xml:space="preserve">Перевозка пассажиров по регулярным маршрутам (в городском сообщении) </t>
  </si>
  <si>
    <t>на каждую последующую</t>
  </si>
  <si>
    <t>11.2.</t>
  </si>
  <si>
    <t xml:space="preserve">Перевозка пассажиров по регулярным маршрутам (в пригородном сообщении) </t>
  </si>
  <si>
    <t>11.3.</t>
  </si>
  <si>
    <t xml:space="preserve">Перевозка пассажиров легковыми таксомоторами </t>
  </si>
  <si>
    <t>11.4.</t>
  </si>
  <si>
    <t xml:space="preserve">Перевозка пассажиров по регулярным маршрутам (в междугородном и международном сообщении) </t>
  </si>
  <si>
    <t>19.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</si>
  <si>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собственности, в том числе: нежилого недвижимого имущества:</t>
  </si>
  <si>
    <t>19.1.</t>
  </si>
  <si>
    <t>3***</t>
  </si>
  <si>
    <t>3,4***</t>
  </si>
  <si>
    <t>4***</t>
  </si>
  <si>
    <t>4,2***</t>
  </si>
  <si>
    <t xml:space="preserve">общей площадью до 30 м2 включительно
</t>
  </si>
  <si>
    <t>свыше 30 м2</t>
  </si>
  <si>
    <t>60 и 4 за каждый последующий</t>
  </si>
  <si>
    <t>75 и 5 за каждый последующий 1 м2 &lt;**&gt;, но не более 10000</t>
  </si>
  <si>
    <t>105 и 7 за каждый последующий</t>
  </si>
  <si>
    <t>120 и 8 за каждый последующий</t>
  </si>
  <si>
    <t>150 и 10 за каждый последующий</t>
  </si>
  <si>
    <t>19.2.</t>
  </si>
  <si>
    <t>13***</t>
  </si>
  <si>
    <t>14,6***</t>
  </si>
  <si>
    <t>17,1***</t>
  </si>
  <si>
    <t>18***</t>
  </si>
  <si>
    <t xml:space="preserve">общей площадью до 50 м2 включительно
</t>
  </si>
  <si>
    <t>свыше 50 м2</t>
  </si>
  <si>
    <t xml:space="preserve">200 и 6 за каждый последующий
</t>
  </si>
  <si>
    <t xml:space="preserve">201 и 7,5 за каждый последующий
</t>
  </si>
  <si>
    <t xml:space="preserve">202 и 10,5 за каждый последующий
</t>
  </si>
  <si>
    <t xml:space="preserve">203 и12 за каждый последующий
</t>
  </si>
  <si>
    <t xml:space="preserve">204 и 15 за каждый последующий
</t>
  </si>
  <si>
    <t xml:space="preserve">205 и 15 за каждый последующий
</t>
  </si>
  <si>
    <t>19.3.</t>
  </si>
  <si>
    <t>1,5***</t>
  </si>
  <si>
    <t>1,7***</t>
  </si>
  <si>
    <t>2***</t>
  </si>
  <si>
    <t>2,1***</t>
  </si>
  <si>
    <t>Розничная торговля, осуществляемая через объекты стационарной торговой сети, имеющие торговые зал,</t>
  </si>
  <si>
    <t>45.</t>
  </si>
  <si>
    <t>60***</t>
  </si>
  <si>
    <t>67,2***</t>
  </si>
  <si>
    <t>79***</t>
  </si>
  <si>
    <t>82,5***</t>
  </si>
  <si>
    <t>Розничная торговля, осуществляемая через объекты стационарной торговой сети с площадью торгового зала не более 50 м2 по каждому объекту организации торговли: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</si>
  <si>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(за исключением развозной и разносной торговли):</t>
  </si>
  <si>
    <t>Розничная торговля, осуществляемая передвижными средствами развозной и разносной торговли:</t>
  </si>
  <si>
    <t>47.</t>
  </si>
  <si>
    <t xml:space="preserve">Услуги общественного питания, оказываемые через объекты организации общественного питания </t>
  </si>
  <si>
    <t>20***</t>
  </si>
  <si>
    <t>22,4***</t>
  </si>
  <si>
    <t>26***</t>
  </si>
  <si>
    <t>27,5***</t>
  </si>
  <si>
    <t>площадью зала обслуживания посетителей до 15 м2</t>
  </si>
  <si>
    <t>площадью зала обслуживания посетителей от 15 до 30 м2</t>
  </si>
  <si>
    <t>площадью зала обслуживания посетителей от 30 до 50 м2</t>
  </si>
  <si>
    <t>63.</t>
  </si>
  <si>
    <t>Деятельность стоянок для транспортных средств</t>
  </si>
  <si>
    <t>2,5***</t>
  </si>
  <si>
    <t>2,8***</t>
  </si>
  <si>
    <t>3,5***</t>
  </si>
  <si>
    <t>ЗАКОН №126 КЗ</t>
  </si>
  <si>
    <t>2 ГР.</t>
  </si>
  <si>
    <t>1 ГР.</t>
  </si>
  <si>
    <t>3 ГР.</t>
  </si>
  <si>
    <t>4 ГР.</t>
  </si>
  <si>
    <t>5 ГР.</t>
  </si>
  <si>
    <t>6 ГР.</t>
  </si>
  <si>
    <t>7 ГР.</t>
  </si>
  <si>
    <t>8 ГР.</t>
  </si>
  <si>
    <t>Размер потенциально возможного к получению дохода</t>
  </si>
  <si>
    <t>Размер потенциально возможного к получению  дохода</t>
  </si>
  <si>
    <t xml:space="preserve"> от 5 тыс. чел. до 15 тыс. чел.
</t>
  </si>
  <si>
    <t xml:space="preserve">от 15 тыс. чел. до 50 тыс. чел.
</t>
  </si>
  <si>
    <t xml:space="preserve"> от 50 тыс. чел. до 150 тыс. чел.
</t>
  </si>
  <si>
    <t xml:space="preserve"> свыше 150 тыс. чел.
</t>
  </si>
  <si>
    <t>по Этокскому сс</t>
  </si>
  <si>
    <t>до 5 тыс. чел.</t>
  </si>
  <si>
    <t>ЗАКОН №96-КЗ</t>
  </si>
  <si>
    <t>Виды предпринимательской деятельности</t>
  </si>
  <si>
    <t>на единицу средней численности работников, включая ИП</t>
  </si>
  <si>
    <t xml:space="preserve">Услуги, связанные с обслуживанием сельскохозяйственного производства </t>
  </si>
  <si>
    <t>Охота, отлов и отстрел диких животных,</t>
  </si>
  <si>
    <t>Занятие медицинской деятельностью или фармацевтической деятельностью</t>
  </si>
  <si>
    <t>Разработка компьютерного программного обеспечения:</t>
  </si>
  <si>
    <t>Оказание автотранспортных услуг по перевозке грузов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t>
  </si>
  <si>
    <t>Оказание автотранспортных услуг по перевозке пассажиров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t>
  </si>
  <si>
    <t>Сдача в аренду (наем) собственных или арендованных жилых помещений, а также сдача в аренду собственных или арендованных нежилых помещений (включая выставочные залы, складские помещения), земельных участков,</t>
  </si>
  <si>
    <t>Сдача в аренду (наем) собственных или арендованных жилых помещений</t>
  </si>
  <si>
    <t>Сдача в аренду собственных или арендованных нежилых помещений (включая выставочные залы, складские помещения)</t>
  </si>
  <si>
    <t>Сдача в аренду (наем) собственных или арендованных земельных участков</t>
  </si>
  <si>
    <t>Услуги по переработке продуктов сельского хозяйства, лесного хозяйства и рыболовства для приготовления продуктов питания для людей и корма для животных</t>
  </si>
  <si>
    <t xml:space="preserve">Услуги по уборке квартир и частных домов, деятельность домашних хозяйств </t>
  </si>
  <si>
    <t>Деятельность, специализирован-ная в области дизайна, услуги художественного оформления:</t>
  </si>
  <si>
    <t>Услуги носильщиков на ж/д вокзалах, автовокзалах, аэровокзалах, в аэропортах</t>
  </si>
  <si>
    <t>Услуги, связанные со сбытом с/х продукции</t>
  </si>
  <si>
    <t>Услуги по изготовлению с/х инвентаря из материала заказчика по инд. заказу населения:</t>
  </si>
  <si>
    <t>Услуги по ремонту сифонов и автосифонов</t>
  </si>
  <si>
    <t>ПРОЕКТ НОВОЙ РЕДАКЦИИ ЗАКОНА О ПАТЕНТНОЙ СИСТЕМЕ</t>
  </si>
  <si>
    <t xml:space="preserve">202 и 10,5 за каждый последующ.
</t>
  </si>
  <si>
    <t>патентов за 2019 год</t>
  </si>
  <si>
    <t xml:space="preserve">ИП на ЕНВД </t>
  </si>
  <si>
    <t>6371*</t>
  </si>
  <si>
    <t>количество н/п</t>
  </si>
  <si>
    <t>44.2.</t>
  </si>
  <si>
    <t>44.1.</t>
  </si>
  <si>
    <t xml:space="preserve">площадью зала обслуживания посетителей СВЫШЕ  50 м2 ДО 150 м2 </t>
  </si>
  <si>
    <t>Услуги по приготовлению и поставке блюд для торжественных мероприятий или иных событий</t>
  </si>
  <si>
    <t>32.</t>
  </si>
  <si>
    <t>33.</t>
  </si>
  <si>
    <t>46.</t>
  </si>
  <si>
    <t>57.</t>
  </si>
  <si>
    <t>59.</t>
  </si>
  <si>
    <t>Сравнительный анализ изменения размеров потенциально возможного к получению индивидуальным предпринимателем годового дохода по видам предпринимательской деятельности, в отношени которых применяется патентная система налогообложения</t>
  </si>
  <si>
    <t>Приложение 2 к финансово-экономическому обоснованию</t>
  </si>
  <si>
    <t>Приложение 3 к финансово-экономическому обоснованию</t>
  </si>
  <si>
    <t>500 (за каждое транспртное средство)</t>
  </si>
  <si>
    <t>на единицу средней численности работников, включая индивидуального предпринимателя</t>
  </si>
  <si>
    <r>
      <t>с площадью торгового зала до 50м</t>
    </r>
    <r>
      <rPr>
        <vertAlign val="superscript"/>
        <sz val="15"/>
        <color theme="1"/>
        <rFont val="Times New Roman"/>
        <family val="1"/>
        <charset val="204"/>
      </rPr>
      <t>2</t>
    </r>
    <r>
      <rPr>
        <sz val="15"/>
        <color theme="1"/>
        <rFont val="Times New Roman"/>
        <family val="1"/>
        <charset val="204"/>
      </rPr>
      <t xml:space="preserve"> (часть 4 статьи 2 Закона, коэффициент 0,35)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</si>
</sst>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5"/>
      <color theme="1"/>
      <name val="Times New Roman"/>
      <family val="1"/>
      <charset val="204"/>
    </font>
    <font>
      <u/>
      <sz val="16"/>
      <color theme="1"/>
      <name val="Calibri"/>
      <family val="2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vertAlign val="superscript"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0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2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164" fontId="5" fillId="0" borderId="28" xfId="0" applyNumberFormat="1" applyFont="1" applyFill="1" applyBorder="1" applyAlignment="1">
      <alignment vertical="center" wrapText="1"/>
    </xf>
    <xf numFmtId="164" fontId="5" fillId="0" borderId="29" xfId="0" applyNumberFormat="1" applyFont="1" applyFill="1" applyBorder="1" applyAlignment="1">
      <alignment vertical="center" wrapText="1"/>
    </xf>
    <xf numFmtId="1" fontId="5" fillId="0" borderId="28" xfId="0" applyNumberFormat="1" applyFont="1" applyFill="1" applyBorder="1" applyAlignment="1">
      <alignment vertical="center" wrapText="1"/>
    </xf>
    <xf numFmtId="2" fontId="5" fillId="0" borderId="28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4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2" fontId="5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15" xfId="0" applyNumberFormat="1" applyFont="1" applyFill="1" applyBorder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164" fontId="5" fillId="2" borderId="14" xfId="0" applyNumberFormat="1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164" fontId="5" fillId="2" borderId="28" xfId="0" applyNumberFormat="1" applyFont="1" applyFill="1" applyBorder="1" applyAlignment="1">
      <alignment vertical="center" wrapText="1"/>
    </xf>
    <xf numFmtId="164" fontId="5" fillId="2" borderId="27" xfId="0" applyNumberFormat="1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3" fontId="1" fillId="2" borderId="29" xfId="0" applyNumberFormat="1" applyFont="1" applyFill="1" applyBorder="1" applyAlignment="1">
      <alignment horizontal="center" vertical="center" wrapText="1"/>
    </xf>
    <xf numFmtId="46" fontId="1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2" fontId="1" fillId="0" borderId="28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2" borderId="28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vertical="center" wrapText="1"/>
    </xf>
    <xf numFmtId="2" fontId="1" fillId="0" borderId="9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vertical="center" wrapText="1"/>
    </xf>
    <xf numFmtId="2" fontId="1" fillId="2" borderId="9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 wrapText="1"/>
    </xf>
    <xf numFmtId="2" fontId="5" fillId="0" borderId="27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5" fillId="0" borderId="9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vertical="center" wrapText="1"/>
    </xf>
    <xf numFmtId="164" fontId="5" fillId="0" borderId="9" xfId="0" applyNumberFormat="1" applyFont="1" applyFill="1" applyBorder="1" applyAlignment="1">
      <alignment vertical="center" wrapText="1"/>
    </xf>
    <xf numFmtId="164" fontId="5" fillId="0" borderId="27" xfId="0" applyNumberFormat="1" applyFont="1" applyFill="1" applyBorder="1" applyAlignment="1">
      <alignment vertical="center" wrapText="1"/>
    </xf>
    <xf numFmtId="164" fontId="5" fillId="2" borderId="10" xfId="0" applyNumberFormat="1" applyFont="1" applyFill="1" applyBorder="1" applyAlignment="1">
      <alignment vertical="center" wrapText="1"/>
    </xf>
    <xf numFmtId="164" fontId="5" fillId="2" borderId="11" xfId="0" applyNumberFormat="1" applyFont="1" applyFill="1" applyBorder="1" applyAlignment="1">
      <alignment vertical="center" wrapText="1"/>
    </xf>
    <xf numFmtId="164" fontId="5" fillId="2" borderId="9" xfId="0" applyNumberFormat="1" applyFont="1" applyFill="1" applyBorder="1" applyAlignment="1">
      <alignment vertical="center" wrapText="1"/>
    </xf>
    <xf numFmtId="164" fontId="5" fillId="0" borderId="28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" fontId="5" fillId="0" borderId="14" xfId="0" applyNumberFormat="1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1" fontId="5" fillId="0" borderId="27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164" fontId="5" fillId="0" borderId="17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17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vertical="center" wrapText="1"/>
    </xf>
    <xf numFmtId="164" fontId="5" fillId="0" borderId="36" xfId="0" applyNumberFormat="1" applyFont="1" applyFill="1" applyBorder="1" applyAlignment="1">
      <alignment vertical="center" wrapText="1"/>
    </xf>
    <xf numFmtId="164" fontId="5" fillId="0" borderId="34" xfId="0" applyNumberFormat="1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2" fontId="5" fillId="0" borderId="34" xfId="0" applyNumberFormat="1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5" fillId="0" borderId="15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164" fontId="5" fillId="0" borderId="15" xfId="0" applyNumberFormat="1" applyFont="1" applyFill="1" applyBorder="1" applyAlignment="1">
      <alignment horizontal="right" vertical="center" wrapText="1"/>
    </xf>
    <xf numFmtId="164" fontId="5" fillId="0" borderId="29" xfId="0" applyNumberFormat="1" applyFont="1" applyFill="1" applyBorder="1" applyAlignment="1">
      <alignment horizontal="right" vertical="center" wrapText="1"/>
    </xf>
    <xf numFmtId="164" fontId="5" fillId="2" borderId="29" xfId="0" applyNumberFormat="1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vertical="center" wrapText="1"/>
    </xf>
    <xf numFmtId="164" fontId="5" fillId="0" borderId="39" xfId="0" applyNumberFormat="1" applyFont="1" applyFill="1" applyBorder="1" applyAlignment="1">
      <alignment vertical="center" wrapText="1"/>
    </xf>
    <xf numFmtId="164" fontId="5" fillId="0" borderId="25" xfId="0" applyNumberFormat="1" applyFont="1" applyFill="1" applyBorder="1" applyAlignment="1">
      <alignment vertical="center" wrapText="1"/>
    </xf>
    <xf numFmtId="164" fontId="5" fillId="2" borderId="25" xfId="0" applyNumberFormat="1" applyFont="1" applyFill="1" applyBorder="1" applyAlignment="1">
      <alignment vertical="center" wrapText="1"/>
    </xf>
    <xf numFmtId="164" fontId="5" fillId="0" borderId="39" xfId="0" applyNumberFormat="1" applyFont="1" applyFill="1" applyBorder="1" applyAlignment="1">
      <alignment horizontal="right" vertical="center" wrapText="1"/>
    </xf>
    <xf numFmtId="164" fontId="5" fillId="0" borderId="25" xfId="0" applyNumberFormat="1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5" fillId="2" borderId="39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Y244"/>
  <sheetViews>
    <sheetView view="pageBreakPreview" zoomScale="60" zoomScaleNormal="50" workbookViewId="0">
      <pane xSplit="2" ySplit="9" topLeftCell="C232" activePane="bottomRight" state="frozen"/>
      <selection activeCell="O17" sqref="O17"/>
      <selection pane="topRight" activeCell="O17" sqref="O17"/>
      <selection pane="bottomLeft" activeCell="O17" sqref="O17"/>
      <selection pane="bottomRight" activeCell="E17" sqref="E17"/>
    </sheetView>
  </sheetViews>
  <sheetFormatPr defaultColWidth="9.140625" defaultRowHeight="19.5" x14ac:dyDescent="0.25"/>
  <cols>
    <col min="1" max="1" width="6.7109375" style="1" customWidth="1"/>
    <col min="2" max="2" width="80.7109375" style="1" customWidth="1"/>
    <col min="3" max="3" width="11.85546875" style="1" customWidth="1"/>
    <col min="4" max="4" width="13.5703125" style="1" customWidth="1"/>
    <col min="5" max="6" width="13" style="1" customWidth="1"/>
    <col min="7" max="9" width="12.140625" style="1" customWidth="1"/>
    <col min="10" max="10" width="11" style="1" customWidth="1"/>
    <col min="11" max="11" width="11.28515625" style="1" customWidth="1"/>
    <col min="12" max="12" width="11.7109375" style="1" customWidth="1"/>
    <col min="13" max="13" width="11.140625" style="1" customWidth="1"/>
    <col min="14" max="14" width="9.5703125" style="3" customWidth="1"/>
    <col min="15" max="15" width="0.28515625" style="4" customWidth="1"/>
    <col min="16" max="16" width="10.85546875" style="4" customWidth="1"/>
    <col min="17" max="17" width="16.140625" style="4" customWidth="1"/>
    <col min="18" max="18" width="14.85546875" style="4" customWidth="1"/>
    <col min="19" max="19" width="13.7109375" style="4" customWidth="1"/>
    <col min="20" max="20" width="10" style="4" customWidth="1"/>
    <col min="21" max="21" width="9.140625" style="4" customWidth="1"/>
    <col min="22" max="22" width="14" style="1" customWidth="1"/>
    <col min="23" max="23" width="12.5703125" style="1" customWidth="1"/>
    <col min="24" max="16384" width="9.140625" style="1"/>
  </cols>
  <sheetData>
    <row r="1" spans="1:25" ht="39.75" customHeight="1" x14ac:dyDescent="0.25">
      <c r="S1" s="199" t="s">
        <v>261</v>
      </c>
      <c r="T1" s="200"/>
      <c r="U1" s="200"/>
      <c r="V1" s="200"/>
      <c r="W1" s="200"/>
    </row>
    <row r="3" spans="1:25" ht="72.75" customHeight="1" x14ac:dyDescent="0.25">
      <c r="A3" s="184" t="s">
        <v>260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</row>
    <row r="4" spans="1:25" ht="20.25" thickBot="1" x14ac:dyDescent="0.3"/>
    <row r="5" spans="1:25" ht="33.75" customHeight="1" thickBot="1" x14ac:dyDescent="0.3">
      <c r="A5" s="201" t="s">
        <v>0</v>
      </c>
      <c r="B5" s="204" t="s">
        <v>226</v>
      </c>
      <c r="C5" s="207" t="s">
        <v>245</v>
      </c>
      <c r="D5" s="208"/>
      <c r="E5" s="208"/>
      <c r="F5" s="208"/>
      <c r="G5" s="208"/>
      <c r="H5" s="208"/>
      <c r="I5" s="208"/>
      <c r="J5" s="208"/>
      <c r="K5" s="207" t="s">
        <v>208</v>
      </c>
      <c r="L5" s="209"/>
      <c r="M5" s="209"/>
      <c r="N5" s="209"/>
      <c r="O5" s="9"/>
      <c r="P5" s="210" t="s">
        <v>225</v>
      </c>
      <c r="Q5" s="211"/>
      <c r="R5" s="211"/>
      <c r="S5" s="211"/>
      <c r="T5" s="211"/>
      <c r="U5" s="211"/>
      <c r="V5" s="186" t="s">
        <v>250</v>
      </c>
      <c r="W5" s="187"/>
    </row>
    <row r="6" spans="1:25" ht="24.75" customHeight="1" x14ac:dyDescent="0.25">
      <c r="A6" s="202"/>
      <c r="B6" s="205"/>
      <c r="C6" s="201" t="s">
        <v>217</v>
      </c>
      <c r="D6" s="212"/>
      <c r="E6" s="212"/>
      <c r="F6" s="212"/>
      <c r="G6" s="213"/>
      <c r="H6" s="213"/>
      <c r="I6" s="213"/>
      <c r="J6" s="214"/>
      <c r="K6" s="201" t="s">
        <v>218</v>
      </c>
      <c r="L6" s="212"/>
      <c r="M6" s="212"/>
      <c r="N6" s="220"/>
      <c r="O6" s="71"/>
      <c r="P6" s="192" t="s">
        <v>1</v>
      </c>
      <c r="Q6" s="193"/>
      <c r="R6" s="193"/>
      <c r="S6" s="193"/>
      <c r="T6" s="193"/>
      <c r="U6" s="194"/>
      <c r="V6" s="188" t="s">
        <v>247</v>
      </c>
      <c r="W6" s="190" t="s">
        <v>248</v>
      </c>
    </row>
    <row r="7" spans="1:25" ht="1.5" hidden="1" customHeight="1" x14ac:dyDescent="0.25">
      <c r="A7" s="202"/>
      <c r="B7" s="205"/>
      <c r="C7" s="202"/>
      <c r="D7" s="215"/>
      <c r="E7" s="215"/>
      <c r="F7" s="215"/>
      <c r="G7" s="215"/>
      <c r="H7" s="215"/>
      <c r="I7" s="215"/>
      <c r="J7" s="216"/>
      <c r="K7" s="202"/>
      <c r="L7" s="215"/>
      <c r="M7" s="215"/>
      <c r="N7" s="216"/>
      <c r="O7" s="72"/>
      <c r="P7" s="195"/>
      <c r="Q7" s="193"/>
      <c r="R7" s="193"/>
      <c r="S7" s="193"/>
      <c r="T7" s="193"/>
      <c r="U7" s="194"/>
      <c r="V7" s="188"/>
      <c r="W7" s="190"/>
    </row>
    <row r="8" spans="1:25" ht="19.5" customHeight="1" x14ac:dyDescent="0.25">
      <c r="A8" s="202"/>
      <c r="B8" s="205"/>
      <c r="C8" s="217"/>
      <c r="D8" s="218"/>
      <c r="E8" s="218"/>
      <c r="F8" s="218"/>
      <c r="G8" s="218"/>
      <c r="H8" s="218"/>
      <c r="I8" s="218"/>
      <c r="J8" s="219"/>
      <c r="K8" s="202"/>
      <c r="L8" s="215"/>
      <c r="M8" s="215"/>
      <c r="N8" s="216"/>
      <c r="O8" s="72"/>
      <c r="P8" s="195"/>
      <c r="Q8" s="193"/>
      <c r="R8" s="193"/>
      <c r="S8" s="193"/>
      <c r="T8" s="193"/>
      <c r="U8" s="194"/>
      <c r="V8" s="188"/>
      <c r="W8" s="190"/>
    </row>
    <row r="9" spans="1:25" ht="83.25" customHeight="1" thickBot="1" x14ac:dyDescent="0.3">
      <c r="A9" s="203"/>
      <c r="B9" s="206"/>
      <c r="C9" s="11" t="s">
        <v>210</v>
      </c>
      <c r="D9" s="2" t="s">
        <v>209</v>
      </c>
      <c r="E9" s="2" t="s">
        <v>211</v>
      </c>
      <c r="F9" s="2" t="s">
        <v>212</v>
      </c>
      <c r="G9" s="2" t="s">
        <v>213</v>
      </c>
      <c r="H9" s="2" t="s">
        <v>214</v>
      </c>
      <c r="I9" s="2" t="s">
        <v>215</v>
      </c>
      <c r="J9" s="2" t="s">
        <v>216</v>
      </c>
      <c r="K9" s="11" t="s">
        <v>210</v>
      </c>
      <c r="L9" s="2" t="s">
        <v>209</v>
      </c>
      <c r="M9" s="2" t="s">
        <v>211</v>
      </c>
      <c r="N9" s="2" t="s">
        <v>212</v>
      </c>
      <c r="O9" s="73"/>
      <c r="P9" s="74" t="s">
        <v>224</v>
      </c>
      <c r="Q9" s="75" t="s">
        <v>219</v>
      </c>
      <c r="R9" s="75" t="s">
        <v>220</v>
      </c>
      <c r="S9" s="75" t="s">
        <v>221</v>
      </c>
      <c r="T9" s="75" t="s">
        <v>222</v>
      </c>
      <c r="U9" s="75" t="s">
        <v>223</v>
      </c>
      <c r="V9" s="189"/>
      <c r="W9" s="191"/>
    </row>
    <row r="10" spans="1:25" ht="78" x14ac:dyDescent="0.25">
      <c r="A10" s="183" t="s">
        <v>2</v>
      </c>
      <c r="B10" s="62" t="s">
        <v>3</v>
      </c>
      <c r="C10" s="53"/>
      <c r="D10" s="54"/>
      <c r="E10" s="54"/>
      <c r="F10" s="54"/>
      <c r="G10" s="54"/>
      <c r="H10" s="54"/>
      <c r="I10" s="54"/>
      <c r="J10" s="54"/>
      <c r="K10" s="198"/>
      <c r="L10" s="196"/>
      <c r="M10" s="196"/>
      <c r="N10" s="197"/>
      <c r="O10" s="15"/>
      <c r="P10" s="61">
        <v>40</v>
      </c>
      <c r="Q10" s="59">
        <v>50</v>
      </c>
      <c r="R10" s="59">
        <v>70</v>
      </c>
      <c r="S10" s="59">
        <v>80</v>
      </c>
      <c r="T10" s="59">
        <v>100</v>
      </c>
      <c r="U10" s="59">
        <v>100</v>
      </c>
      <c r="V10" s="70">
        <v>310</v>
      </c>
      <c r="W10" s="46" t="s">
        <v>249</v>
      </c>
    </row>
    <row r="11" spans="1:25" ht="20.25" x14ac:dyDescent="0.25">
      <c r="A11" s="183"/>
      <c r="B11" s="6" t="s">
        <v>227</v>
      </c>
      <c r="C11" s="53"/>
      <c r="D11" s="54"/>
      <c r="E11" s="54"/>
      <c r="F11" s="54"/>
      <c r="G11" s="54"/>
      <c r="H11" s="54"/>
      <c r="I11" s="54"/>
      <c r="J11" s="54"/>
      <c r="K11" s="198"/>
      <c r="L11" s="196"/>
      <c r="M11" s="196"/>
      <c r="N11" s="197"/>
      <c r="O11" s="15"/>
      <c r="P11" s="121">
        <v>160</v>
      </c>
      <c r="Q11" s="60">
        <v>200</v>
      </c>
      <c r="R11" s="60">
        <v>280</v>
      </c>
      <c r="S11" s="60">
        <v>320</v>
      </c>
      <c r="T11" s="60">
        <v>400</v>
      </c>
      <c r="U11" s="60">
        <v>400</v>
      </c>
      <c r="V11" s="70"/>
      <c r="W11" s="66"/>
      <c r="Y11" s="1">
        <f>V10+V23+V33+V36+V39+V46+V55+V58+V64+V67+V70+V73+V76+V79+V85+V88+V100+V103+V106+V109+V115+V118+V121+V124+V127+V133+V139+V142+V145+V148+V154+V157+V160+V163+V169+V172+V175+V178+V181+V187+V193+V196</f>
        <v>1597</v>
      </c>
    </row>
    <row r="12" spans="1:25" ht="20.25" x14ac:dyDescent="0.25">
      <c r="A12" s="183"/>
      <c r="B12" s="6" t="s">
        <v>4</v>
      </c>
      <c r="C12" s="53"/>
      <c r="D12" s="54"/>
      <c r="E12" s="54"/>
      <c r="F12" s="54"/>
      <c r="G12" s="54"/>
      <c r="H12" s="54"/>
      <c r="I12" s="54"/>
      <c r="J12" s="54"/>
      <c r="K12" s="198"/>
      <c r="L12" s="196"/>
      <c r="M12" s="196"/>
      <c r="N12" s="197"/>
      <c r="O12" s="15"/>
      <c r="P12" s="29"/>
      <c r="Q12" s="16"/>
      <c r="R12" s="16"/>
      <c r="S12" s="16"/>
      <c r="T12" s="16"/>
      <c r="U12" s="16"/>
      <c r="V12" s="70"/>
      <c r="W12" s="66"/>
    </row>
    <row r="13" spans="1:25" ht="16.5" customHeight="1" x14ac:dyDescent="0.25">
      <c r="A13" s="30"/>
      <c r="B13" s="6"/>
      <c r="C13" s="53"/>
      <c r="D13" s="54"/>
      <c r="E13" s="54"/>
      <c r="F13" s="54"/>
      <c r="G13" s="54"/>
      <c r="H13" s="54"/>
      <c r="I13" s="54"/>
      <c r="J13" s="54"/>
      <c r="K13" s="61"/>
      <c r="L13" s="59"/>
      <c r="M13" s="59"/>
      <c r="N13" s="60"/>
      <c r="O13" s="15"/>
      <c r="P13" s="29"/>
      <c r="Q13" s="16"/>
      <c r="R13" s="16"/>
      <c r="S13" s="16"/>
      <c r="T13" s="16"/>
      <c r="U13" s="16"/>
      <c r="V13" s="70"/>
      <c r="W13" s="66"/>
    </row>
    <row r="14" spans="1:25" s="10" customFormat="1" ht="58.5" x14ac:dyDescent="0.25">
      <c r="A14" s="13" t="s">
        <v>5</v>
      </c>
      <c r="B14" s="6" t="s">
        <v>6</v>
      </c>
      <c r="C14" s="53">
        <v>716.2</v>
      </c>
      <c r="D14" s="54">
        <v>726.23299999999995</v>
      </c>
      <c r="E14" s="54">
        <v>746.23299999999995</v>
      </c>
      <c r="F14" s="54">
        <v>746.23299999999995</v>
      </c>
      <c r="G14" s="54">
        <v>756.23299999999995</v>
      </c>
      <c r="H14" s="54">
        <v>746.23299999999995</v>
      </c>
      <c r="I14" s="54">
        <v>756.23299999999995</v>
      </c>
      <c r="J14" s="54">
        <v>776.23299999999995</v>
      </c>
      <c r="K14" s="61">
        <v>820</v>
      </c>
      <c r="L14" s="59">
        <f>ROUND(K14*1.12,-1)</f>
        <v>920</v>
      </c>
      <c r="M14" s="59">
        <f>ROUND(L14*1.17,-1)</f>
        <v>1080</v>
      </c>
      <c r="N14" s="59">
        <f>ROUND(M14*1.05,-1)</f>
        <v>1130</v>
      </c>
      <c r="O14" s="15"/>
      <c r="P14" s="61"/>
      <c r="Q14" s="59"/>
      <c r="R14" s="59"/>
      <c r="S14" s="59"/>
      <c r="T14" s="59"/>
      <c r="U14" s="59"/>
      <c r="V14" s="47"/>
      <c r="W14" s="48"/>
    </row>
    <row r="15" spans="1:25" s="10" customFormat="1" ht="20.25" x14ac:dyDescent="0.25">
      <c r="A15" s="13"/>
      <c r="B15" s="6" t="s">
        <v>227</v>
      </c>
      <c r="C15" s="53">
        <v>64.457999999999998</v>
      </c>
      <c r="D15" s="54">
        <v>79.885629999999992</v>
      </c>
      <c r="E15" s="54">
        <v>111.93494999999999</v>
      </c>
      <c r="F15" s="54">
        <v>111.93494999999999</v>
      </c>
      <c r="G15" s="54">
        <v>151.2466</v>
      </c>
      <c r="H15" s="54">
        <v>111.93494999999999</v>
      </c>
      <c r="I15" s="54">
        <v>151.2466</v>
      </c>
      <c r="J15" s="54">
        <v>170.77125999999998</v>
      </c>
      <c r="K15" s="61">
        <f>ROUND(K14*0.35,-1)</f>
        <v>290</v>
      </c>
      <c r="L15" s="59">
        <f t="shared" ref="L15:N15" si="0">ROUND(L14*0.35,-1)</f>
        <v>320</v>
      </c>
      <c r="M15" s="59">
        <f t="shared" si="0"/>
        <v>380</v>
      </c>
      <c r="N15" s="59">
        <f t="shared" si="0"/>
        <v>400</v>
      </c>
      <c r="O15" s="15" t="e">
        <f>((#REF!*15)*6%)/2</f>
        <v>#REF!</v>
      </c>
      <c r="P15" s="29"/>
      <c r="Q15" s="16"/>
      <c r="R15" s="16"/>
      <c r="S15" s="16"/>
      <c r="T15" s="16"/>
      <c r="U15" s="16"/>
      <c r="V15" s="47"/>
      <c r="W15" s="48"/>
    </row>
    <row r="16" spans="1:25" s="10" customFormat="1" ht="20.25" x14ac:dyDescent="0.25">
      <c r="A16" s="13"/>
      <c r="B16" s="6"/>
      <c r="C16" s="53"/>
      <c r="D16" s="54"/>
      <c r="E16" s="54"/>
      <c r="F16" s="54"/>
      <c r="G16" s="54"/>
      <c r="H16" s="54"/>
      <c r="I16" s="54"/>
      <c r="J16" s="54"/>
      <c r="K16" s="61"/>
      <c r="L16" s="59"/>
      <c r="M16" s="59"/>
      <c r="N16" s="60"/>
      <c r="O16" s="15"/>
      <c r="P16" s="29"/>
      <c r="Q16" s="16"/>
      <c r="R16" s="16"/>
      <c r="S16" s="16"/>
      <c r="T16" s="16"/>
      <c r="U16" s="16"/>
      <c r="V16" s="47"/>
      <c r="W16" s="48"/>
    </row>
    <row r="17" spans="1:23" s="10" customFormat="1" ht="39" x14ac:dyDescent="0.25">
      <c r="A17" s="13" t="s">
        <v>7</v>
      </c>
      <c r="B17" s="6" t="s">
        <v>8</v>
      </c>
      <c r="C17" s="53">
        <v>721.2</v>
      </c>
      <c r="D17" s="54">
        <v>731.23299999999995</v>
      </c>
      <c r="E17" s="54">
        <v>751.23299999999995</v>
      </c>
      <c r="F17" s="54">
        <v>751.23299999999995</v>
      </c>
      <c r="G17" s="54">
        <v>761.23299999999995</v>
      </c>
      <c r="H17" s="54">
        <v>751.23299999999995</v>
      </c>
      <c r="I17" s="54">
        <v>761.23299999999995</v>
      </c>
      <c r="J17" s="54">
        <v>781.23299999999995</v>
      </c>
      <c r="K17" s="61">
        <v>900</v>
      </c>
      <c r="L17" s="59">
        <f>ROUND(K17*1.12,-1)</f>
        <v>1010</v>
      </c>
      <c r="M17" s="59">
        <f>ROUND(L17*1.17,-1)</f>
        <v>1180</v>
      </c>
      <c r="N17" s="59">
        <f>ROUND(M17*1.05,-1)</f>
        <v>1240</v>
      </c>
      <c r="O17" s="15"/>
      <c r="P17" s="61"/>
      <c r="Q17" s="59"/>
      <c r="R17" s="59"/>
      <c r="S17" s="59"/>
      <c r="T17" s="59"/>
      <c r="U17" s="59"/>
      <c r="V17" s="47"/>
      <c r="W17" s="48"/>
    </row>
    <row r="18" spans="1:23" s="10" customFormat="1" ht="20.25" x14ac:dyDescent="0.25">
      <c r="A18" s="13"/>
      <c r="B18" s="6" t="s">
        <v>227</v>
      </c>
      <c r="C18" s="53">
        <v>64.908000000000001</v>
      </c>
      <c r="D18" s="54">
        <v>80.435629999999989</v>
      </c>
      <c r="E18" s="54">
        <v>112.68494999999999</v>
      </c>
      <c r="F18" s="54">
        <v>112.68494999999999</v>
      </c>
      <c r="G18" s="54">
        <v>152.2466</v>
      </c>
      <c r="H18" s="54">
        <v>112.68494999999999</v>
      </c>
      <c r="I18" s="54">
        <v>152.2466</v>
      </c>
      <c r="J18" s="54">
        <v>171.87125999999998</v>
      </c>
      <c r="K18" s="61">
        <f>ROUND(K17*0.35,-1)</f>
        <v>320</v>
      </c>
      <c r="L18" s="59">
        <f t="shared" ref="L18:N18" si="1">ROUND(L17*0.35,-1)</f>
        <v>350</v>
      </c>
      <c r="M18" s="59">
        <f t="shared" si="1"/>
        <v>410</v>
      </c>
      <c r="N18" s="59">
        <f t="shared" si="1"/>
        <v>430</v>
      </c>
      <c r="O18" s="15"/>
      <c r="P18" s="29"/>
      <c r="Q18" s="16"/>
      <c r="R18" s="16"/>
      <c r="S18" s="16"/>
      <c r="T18" s="16"/>
      <c r="U18" s="16"/>
      <c r="V18" s="47"/>
      <c r="W18" s="48"/>
    </row>
    <row r="19" spans="1:23" s="10" customFormat="1" ht="20.25" x14ac:dyDescent="0.25">
      <c r="A19" s="13"/>
      <c r="B19" s="6"/>
      <c r="C19" s="53"/>
      <c r="D19" s="54"/>
      <c r="E19" s="54"/>
      <c r="F19" s="54"/>
      <c r="G19" s="54"/>
      <c r="H19" s="54"/>
      <c r="I19" s="54"/>
      <c r="J19" s="54"/>
      <c r="K19" s="61"/>
      <c r="L19" s="59"/>
      <c r="M19" s="59"/>
      <c r="N19" s="60"/>
      <c r="O19" s="15"/>
      <c r="P19" s="29"/>
      <c r="Q19" s="16"/>
      <c r="R19" s="16"/>
      <c r="S19" s="16"/>
      <c r="T19" s="16"/>
      <c r="U19" s="16"/>
      <c r="V19" s="47"/>
      <c r="W19" s="48"/>
    </row>
    <row r="20" spans="1:23" s="10" customFormat="1" ht="39" x14ac:dyDescent="0.25">
      <c r="A20" s="13" t="s">
        <v>9</v>
      </c>
      <c r="B20" s="6" t="s">
        <v>10</v>
      </c>
      <c r="C20" s="53">
        <v>711.2</v>
      </c>
      <c r="D20" s="54">
        <v>721.23299999999995</v>
      </c>
      <c r="E20" s="54">
        <v>741.23299999999995</v>
      </c>
      <c r="F20" s="54">
        <v>741.23299999999995</v>
      </c>
      <c r="G20" s="54">
        <v>751.23299999999995</v>
      </c>
      <c r="H20" s="54">
        <v>741.23299999999995</v>
      </c>
      <c r="I20" s="54">
        <v>751.23299999999995</v>
      </c>
      <c r="J20" s="54">
        <v>771.23299999999995</v>
      </c>
      <c r="K20" s="61">
        <v>800</v>
      </c>
      <c r="L20" s="59">
        <f>ROUND(K20*1.12,-1)</f>
        <v>900</v>
      </c>
      <c r="M20" s="59">
        <f>ROUND(L20*1.17,-1)</f>
        <v>1050</v>
      </c>
      <c r="N20" s="59">
        <f>ROUND(M20*1.05,-1)</f>
        <v>1100</v>
      </c>
      <c r="O20" s="15"/>
      <c r="P20" s="61"/>
      <c r="Q20" s="59"/>
      <c r="R20" s="59"/>
      <c r="S20" s="59"/>
      <c r="T20" s="59"/>
      <c r="U20" s="59"/>
      <c r="V20" s="47"/>
      <c r="W20" s="48"/>
    </row>
    <row r="21" spans="1:23" s="10" customFormat="1" ht="20.25" x14ac:dyDescent="0.25">
      <c r="A21" s="13"/>
      <c r="B21" s="6" t="s">
        <v>227</v>
      </c>
      <c r="C21" s="53">
        <v>64.007999999999996</v>
      </c>
      <c r="D21" s="54">
        <v>79.335629999999995</v>
      </c>
      <c r="E21" s="54">
        <v>111.18494999999999</v>
      </c>
      <c r="F21" s="54">
        <v>111.18494999999999</v>
      </c>
      <c r="G21" s="54">
        <v>150.2466</v>
      </c>
      <c r="H21" s="54">
        <v>111.18494999999999</v>
      </c>
      <c r="I21" s="54">
        <v>150.2466</v>
      </c>
      <c r="J21" s="54">
        <v>169.67125999999999</v>
      </c>
      <c r="K21" s="61">
        <f>ROUND(K20*0.35,-1)</f>
        <v>280</v>
      </c>
      <c r="L21" s="59">
        <f t="shared" ref="L21:N21" si="2">ROUND(L20*0.35,-1)</f>
        <v>320</v>
      </c>
      <c r="M21" s="59">
        <f t="shared" si="2"/>
        <v>370</v>
      </c>
      <c r="N21" s="59">
        <f t="shared" si="2"/>
        <v>390</v>
      </c>
      <c r="O21" s="15"/>
      <c r="P21" s="29"/>
      <c r="Q21" s="16"/>
      <c r="R21" s="16"/>
      <c r="S21" s="16"/>
      <c r="T21" s="16"/>
      <c r="U21" s="16"/>
      <c r="V21" s="47"/>
      <c r="W21" s="48"/>
    </row>
    <row r="22" spans="1:23" ht="20.25" x14ac:dyDescent="0.25">
      <c r="A22" s="124"/>
      <c r="B22" s="125"/>
      <c r="C22" s="126"/>
      <c r="D22" s="127"/>
      <c r="E22" s="127"/>
      <c r="F22" s="127"/>
      <c r="G22" s="127"/>
      <c r="H22" s="127"/>
      <c r="I22" s="127"/>
      <c r="J22" s="127"/>
      <c r="K22" s="128"/>
      <c r="L22" s="129"/>
      <c r="M22" s="129"/>
      <c r="N22" s="130"/>
      <c r="O22" s="131"/>
      <c r="P22" s="132"/>
      <c r="Q22" s="131"/>
      <c r="R22" s="131"/>
      <c r="S22" s="131"/>
      <c r="T22" s="131"/>
      <c r="U22" s="131"/>
      <c r="V22" s="133"/>
      <c r="W22" s="134"/>
    </row>
    <row r="23" spans="1:23" ht="25.5" customHeight="1" x14ac:dyDescent="0.25">
      <c r="A23" s="183" t="s">
        <v>11</v>
      </c>
      <c r="B23" s="6" t="s">
        <v>12</v>
      </c>
      <c r="C23" s="53"/>
      <c r="D23" s="54"/>
      <c r="E23" s="54"/>
      <c r="F23" s="54"/>
      <c r="G23" s="54"/>
      <c r="H23" s="54"/>
      <c r="I23" s="54"/>
      <c r="J23" s="54"/>
      <c r="K23" s="198"/>
      <c r="L23" s="196"/>
      <c r="M23" s="196"/>
      <c r="N23" s="197"/>
      <c r="O23" s="15"/>
      <c r="P23" s="61"/>
      <c r="Q23" s="59"/>
      <c r="R23" s="59"/>
      <c r="S23" s="59"/>
      <c r="T23" s="59"/>
      <c r="U23" s="59"/>
      <c r="V23" s="70">
        <v>30</v>
      </c>
      <c r="W23" s="66"/>
    </row>
    <row r="24" spans="1:23" ht="24" customHeight="1" x14ac:dyDescent="0.25">
      <c r="A24" s="183"/>
      <c r="B24" s="6" t="s">
        <v>227</v>
      </c>
      <c r="C24" s="147"/>
      <c r="D24" s="148"/>
      <c r="E24" s="148"/>
      <c r="F24" s="148"/>
      <c r="G24" s="148"/>
      <c r="H24" s="148"/>
      <c r="I24" s="148"/>
      <c r="J24" s="148"/>
      <c r="K24" s="198"/>
      <c r="L24" s="196"/>
      <c r="M24" s="196"/>
      <c r="N24" s="197"/>
      <c r="O24" s="15"/>
      <c r="P24" s="121"/>
      <c r="Q24" s="60"/>
      <c r="R24" s="60"/>
      <c r="S24" s="60"/>
      <c r="T24" s="60"/>
      <c r="U24" s="60"/>
      <c r="V24" s="70"/>
      <c r="W24" s="66"/>
    </row>
    <row r="25" spans="1:23" ht="20.25" x14ac:dyDescent="0.25">
      <c r="A25" s="183"/>
      <c r="B25" s="6" t="s">
        <v>4</v>
      </c>
      <c r="C25" s="53"/>
      <c r="D25" s="54"/>
      <c r="E25" s="54"/>
      <c r="F25" s="54"/>
      <c r="G25" s="54"/>
      <c r="H25" s="54"/>
      <c r="I25" s="54"/>
      <c r="J25" s="54"/>
      <c r="K25" s="198"/>
      <c r="L25" s="196"/>
      <c r="M25" s="196"/>
      <c r="N25" s="197"/>
      <c r="O25" s="15"/>
      <c r="P25" s="29"/>
      <c r="Q25" s="16"/>
      <c r="R25" s="16"/>
      <c r="S25" s="16"/>
      <c r="T25" s="16"/>
      <c r="U25" s="16"/>
      <c r="V25" s="70"/>
      <c r="W25" s="66"/>
    </row>
    <row r="26" spans="1:23" ht="15" customHeight="1" x14ac:dyDescent="0.25">
      <c r="A26" s="30"/>
      <c r="B26" s="6"/>
      <c r="C26" s="53"/>
      <c r="D26" s="54"/>
      <c r="E26" s="54"/>
      <c r="F26" s="54"/>
      <c r="G26" s="54"/>
      <c r="H26" s="54"/>
      <c r="I26" s="54"/>
      <c r="J26" s="54"/>
      <c r="K26" s="61"/>
      <c r="L26" s="59"/>
      <c r="M26" s="59"/>
      <c r="N26" s="60"/>
      <c r="O26" s="15"/>
      <c r="P26" s="29"/>
      <c r="Q26" s="16"/>
      <c r="R26" s="16"/>
      <c r="S26" s="16"/>
      <c r="T26" s="16"/>
      <c r="U26" s="16"/>
      <c r="V26" s="70"/>
      <c r="W26" s="66"/>
    </row>
    <row r="27" spans="1:23" ht="20.25" x14ac:dyDescent="0.25">
      <c r="A27" s="183" t="s">
        <v>13</v>
      </c>
      <c r="B27" s="6" t="s">
        <v>14</v>
      </c>
      <c r="C27" s="53">
        <v>716.2</v>
      </c>
      <c r="D27" s="54">
        <v>726.23299999999995</v>
      </c>
      <c r="E27" s="54">
        <v>746.23299999999995</v>
      </c>
      <c r="F27" s="54">
        <v>746.23299999999995</v>
      </c>
      <c r="G27" s="54">
        <v>756.23299999999995</v>
      </c>
      <c r="H27" s="54">
        <v>746.23299999999995</v>
      </c>
      <c r="I27" s="54">
        <v>756.23299999999995</v>
      </c>
      <c r="J27" s="54">
        <v>776.23299999999995</v>
      </c>
      <c r="K27" s="61">
        <v>800</v>
      </c>
      <c r="L27" s="59">
        <f>ROUND(K27*1.12,-1)</f>
        <v>900</v>
      </c>
      <c r="M27" s="59">
        <f>ROUND(L27*1.17,-1)</f>
        <v>1050</v>
      </c>
      <c r="N27" s="59">
        <f>ROUND(M27*1.05,-1)</f>
        <v>1100</v>
      </c>
      <c r="O27" s="15"/>
      <c r="P27" s="61">
        <v>40</v>
      </c>
      <c r="Q27" s="59">
        <v>50</v>
      </c>
      <c r="R27" s="59">
        <v>70</v>
      </c>
      <c r="S27" s="59">
        <v>80</v>
      </c>
      <c r="T27" s="59">
        <v>100</v>
      </c>
      <c r="U27" s="59">
        <v>100</v>
      </c>
      <c r="V27" s="70"/>
      <c r="W27" s="66"/>
    </row>
    <row r="28" spans="1:23" ht="20.25" x14ac:dyDescent="0.25">
      <c r="A28" s="183"/>
      <c r="B28" s="6" t="s">
        <v>227</v>
      </c>
      <c r="C28" s="53">
        <v>64.457999999999998</v>
      </c>
      <c r="D28" s="54">
        <v>79.885629999999992</v>
      </c>
      <c r="E28" s="54">
        <v>111.93494999999999</v>
      </c>
      <c r="F28" s="54">
        <v>111.93494999999999</v>
      </c>
      <c r="G28" s="54">
        <v>151.2466</v>
      </c>
      <c r="H28" s="54">
        <v>111.93494999999999</v>
      </c>
      <c r="I28" s="54">
        <v>151.2466</v>
      </c>
      <c r="J28" s="54">
        <v>170.77125999999998</v>
      </c>
      <c r="K28" s="61">
        <f>ROUND(K27*0.35,-1)</f>
        <v>280</v>
      </c>
      <c r="L28" s="59">
        <f t="shared" ref="L28:N28" si="3">ROUND(L27*0.35,-1)</f>
        <v>320</v>
      </c>
      <c r="M28" s="59">
        <f t="shared" si="3"/>
        <v>370</v>
      </c>
      <c r="N28" s="59">
        <f t="shared" si="3"/>
        <v>390</v>
      </c>
      <c r="O28" s="15"/>
      <c r="P28" s="121">
        <v>80</v>
      </c>
      <c r="Q28" s="60">
        <v>100</v>
      </c>
      <c r="R28" s="60">
        <v>140</v>
      </c>
      <c r="S28" s="60">
        <v>160</v>
      </c>
      <c r="T28" s="60">
        <v>200</v>
      </c>
      <c r="U28" s="60">
        <v>200</v>
      </c>
      <c r="V28" s="70"/>
      <c r="W28" s="66"/>
    </row>
    <row r="29" spans="1:23" ht="15" customHeight="1" x14ac:dyDescent="0.25">
      <c r="A29" s="30"/>
      <c r="B29" s="6"/>
      <c r="C29" s="53"/>
      <c r="D29" s="54"/>
      <c r="E29" s="54"/>
      <c r="F29" s="54"/>
      <c r="G29" s="54"/>
      <c r="H29" s="54"/>
      <c r="I29" s="54"/>
      <c r="J29" s="54"/>
      <c r="K29" s="61"/>
      <c r="L29" s="59"/>
      <c r="M29" s="59"/>
      <c r="N29" s="60"/>
      <c r="O29" s="15"/>
      <c r="P29" s="29"/>
      <c r="Q29" s="16"/>
      <c r="R29" s="16"/>
      <c r="S29" s="16"/>
      <c r="T29" s="16"/>
      <c r="U29" s="16"/>
      <c r="V29" s="70"/>
      <c r="W29" s="66"/>
    </row>
    <row r="30" spans="1:23" ht="20.25" x14ac:dyDescent="0.25">
      <c r="A30" s="183" t="s">
        <v>15</v>
      </c>
      <c r="B30" s="6" t="s">
        <v>16</v>
      </c>
      <c r="C30" s="53">
        <v>721.2</v>
      </c>
      <c r="D30" s="54">
        <v>731.23299999999995</v>
      </c>
      <c r="E30" s="54">
        <v>751.23299999999995</v>
      </c>
      <c r="F30" s="54">
        <v>751.23299999999995</v>
      </c>
      <c r="G30" s="54">
        <v>761.23299999999995</v>
      </c>
      <c r="H30" s="54">
        <v>751.23299999999995</v>
      </c>
      <c r="I30" s="54">
        <v>761.23299999999995</v>
      </c>
      <c r="J30" s="54">
        <v>781.23299999999995</v>
      </c>
      <c r="K30" s="61">
        <v>840</v>
      </c>
      <c r="L30" s="59">
        <f>ROUND(K30*1.12,-1)</f>
        <v>940</v>
      </c>
      <c r="M30" s="59">
        <f>ROUND(L30*1.17,-1)</f>
        <v>1100</v>
      </c>
      <c r="N30" s="59">
        <f>ROUND(M30*1.05,-1)</f>
        <v>1160</v>
      </c>
      <c r="O30" s="15"/>
      <c r="P30" s="61">
        <v>40</v>
      </c>
      <c r="Q30" s="59">
        <v>50</v>
      </c>
      <c r="R30" s="59">
        <v>70</v>
      </c>
      <c r="S30" s="59">
        <v>80</v>
      </c>
      <c r="T30" s="59">
        <v>100</v>
      </c>
      <c r="U30" s="59">
        <v>100</v>
      </c>
      <c r="V30" s="70"/>
      <c r="W30" s="66"/>
    </row>
    <row r="31" spans="1:23" ht="20.25" x14ac:dyDescent="0.25">
      <c r="A31" s="183"/>
      <c r="B31" s="6" t="s">
        <v>227</v>
      </c>
      <c r="C31" s="53">
        <v>64.908000000000001</v>
      </c>
      <c r="D31" s="54">
        <v>80.435629999999989</v>
      </c>
      <c r="E31" s="54">
        <v>112.68494999999999</v>
      </c>
      <c r="F31" s="54">
        <v>112.68494999999999</v>
      </c>
      <c r="G31" s="54">
        <v>152.2466</v>
      </c>
      <c r="H31" s="54">
        <v>112.68494999999999</v>
      </c>
      <c r="I31" s="54">
        <v>152.2466</v>
      </c>
      <c r="J31" s="54">
        <v>171.87125999999998</v>
      </c>
      <c r="K31" s="61">
        <f>ROUND(K30*0.35,-1)</f>
        <v>290</v>
      </c>
      <c r="L31" s="59">
        <f t="shared" ref="L31:N31" si="4">ROUND(L30*0.35,-1)</f>
        <v>330</v>
      </c>
      <c r="M31" s="59">
        <f t="shared" si="4"/>
        <v>390</v>
      </c>
      <c r="N31" s="59">
        <f t="shared" si="4"/>
        <v>410</v>
      </c>
      <c r="O31" s="15"/>
      <c r="P31" s="121">
        <v>240</v>
      </c>
      <c r="Q31" s="60">
        <v>300</v>
      </c>
      <c r="R31" s="60">
        <v>420</v>
      </c>
      <c r="S31" s="60">
        <v>480</v>
      </c>
      <c r="T31" s="60">
        <v>600</v>
      </c>
      <c r="U31" s="60">
        <v>600</v>
      </c>
      <c r="V31" s="70"/>
      <c r="W31" s="66"/>
    </row>
    <row r="32" spans="1:23" ht="20.25" x14ac:dyDescent="0.25">
      <c r="A32" s="124"/>
      <c r="B32" s="125"/>
      <c r="C32" s="126"/>
      <c r="D32" s="127"/>
      <c r="E32" s="127"/>
      <c r="F32" s="127"/>
      <c r="G32" s="127"/>
      <c r="H32" s="127"/>
      <c r="I32" s="127"/>
      <c r="J32" s="127"/>
      <c r="K32" s="128"/>
      <c r="L32" s="129"/>
      <c r="M32" s="129"/>
      <c r="N32" s="130"/>
      <c r="O32" s="131"/>
      <c r="P32" s="132"/>
      <c r="Q32" s="131"/>
      <c r="R32" s="131"/>
      <c r="S32" s="131"/>
      <c r="T32" s="131"/>
      <c r="U32" s="131"/>
      <c r="V32" s="133"/>
      <c r="W32" s="134"/>
    </row>
    <row r="33" spans="1:23" ht="20.25" x14ac:dyDescent="0.25">
      <c r="A33" s="183" t="s">
        <v>17</v>
      </c>
      <c r="B33" s="6" t="s">
        <v>18</v>
      </c>
      <c r="C33" s="53">
        <v>801.2</v>
      </c>
      <c r="D33" s="54">
        <v>831.23299999999995</v>
      </c>
      <c r="E33" s="54">
        <v>891.23299999999995</v>
      </c>
      <c r="F33" s="54">
        <v>891.23299999999995</v>
      </c>
      <c r="G33" s="54">
        <v>921.23299999999995</v>
      </c>
      <c r="H33" s="54">
        <v>891.23299999999995</v>
      </c>
      <c r="I33" s="54">
        <v>921.23299999999995</v>
      </c>
      <c r="J33" s="54">
        <v>981.23299999999995</v>
      </c>
      <c r="K33" s="61">
        <v>920</v>
      </c>
      <c r="L33" s="59">
        <f>ROUND(K33*1.12,-1)</f>
        <v>1030</v>
      </c>
      <c r="M33" s="59">
        <f>ROUND(L33*1.17,-1)</f>
        <v>1210</v>
      </c>
      <c r="N33" s="59">
        <f>ROUND(M33*1.05,-1)</f>
        <v>1270</v>
      </c>
      <c r="O33" s="15"/>
      <c r="P33" s="61">
        <v>120</v>
      </c>
      <c r="Q33" s="59">
        <v>150</v>
      </c>
      <c r="R33" s="59">
        <v>210</v>
      </c>
      <c r="S33" s="59">
        <v>240</v>
      </c>
      <c r="T33" s="59">
        <v>300</v>
      </c>
      <c r="U33" s="59">
        <v>300</v>
      </c>
      <c r="V33" s="70">
        <v>34</v>
      </c>
      <c r="W33" s="66"/>
    </row>
    <row r="34" spans="1:23" ht="20.25" x14ac:dyDescent="0.25">
      <c r="A34" s="183"/>
      <c r="B34" s="6" t="s">
        <v>227</v>
      </c>
      <c r="C34" s="53">
        <v>80.12</v>
      </c>
      <c r="D34" s="54">
        <v>124.68494999999999</v>
      </c>
      <c r="E34" s="54">
        <v>178.2466</v>
      </c>
      <c r="F34" s="54">
        <v>178.2466</v>
      </c>
      <c r="G34" s="54">
        <v>230.30824999999999</v>
      </c>
      <c r="H34" s="54">
        <v>178.2466</v>
      </c>
      <c r="I34" s="54">
        <v>230.30824999999999</v>
      </c>
      <c r="J34" s="54">
        <v>264.93290999999999</v>
      </c>
      <c r="K34" s="61">
        <f>ROUND(K33*0.35,-1)</f>
        <v>320</v>
      </c>
      <c r="L34" s="59">
        <f t="shared" ref="L34:N34" si="5">ROUND(L33*0.35,-1)</f>
        <v>360</v>
      </c>
      <c r="M34" s="59">
        <f t="shared" si="5"/>
        <v>420</v>
      </c>
      <c r="N34" s="59">
        <f t="shared" si="5"/>
        <v>440</v>
      </c>
      <c r="O34" s="15"/>
      <c r="P34" s="121">
        <v>320</v>
      </c>
      <c r="Q34" s="60">
        <v>400</v>
      </c>
      <c r="R34" s="60">
        <v>560</v>
      </c>
      <c r="S34" s="60">
        <v>640</v>
      </c>
      <c r="T34" s="60">
        <v>800</v>
      </c>
      <c r="U34" s="60">
        <v>800</v>
      </c>
      <c r="V34" s="70"/>
      <c r="W34" s="66"/>
    </row>
    <row r="35" spans="1:23" ht="20.25" x14ac:dyDescent="0.25">
      <c r="A35" s="124"/>
      <c r="B35" s="125"/>
      <c r="C35" s="126"/>
      <c r="D35" s="127"/>
      <c r="E35" s="127"/>
      <c r="F35" s="127"/>
      <c r="G35" s="127"/>
      <c r="H35" s="127"/>
      <c r="I35" s="127"/>
      <c r="J35" s="127"/>
      <c r="K35" s="128"/>
      <c r="L35" s="129"/>
      <c r="M35" s="129"/>
      <c r="N35" s="130"/>
      <c r="O35" s="131"/>
      <c r="P35" s="132"/>
      <c r="Q35" s="131"/>
      <c r="R35" s="131"/>
      <c r="S35" s="131"/>
      <c r="T35" s="131"/>
      <c r="U35" s="131"/>
      <c r="V35" s="133"/>
      <c r="W35" s="134"/>
    </row>
    <row r="36" spans="1:23" ht="39" x14ac:dyDescent="0.25">
      <c r="A36" s="183" t="s">
        <v>19</v>
      </c>
      <c r="B36" s="6" t="s">
        <v>20</v>
      </c>
      <c r="C36" s="53">
        <v>721.2</v>
      </c>
      <c r="D36" s="54">
        <v>731.23299999999995</v>
      </c>
      <c r="E36" s="54">
        <v>751.23299999999995</v>
      </c>
      <c r="F36" s="54">
        <v>751.23299999999995</v>
      </c>
      <c r="G36" s="54">
        <v>761.23299999999995</v>
      </c>
      <c r="H36" s="54">
        <v>751.23299999999995</v>
      </c>
      <c r="I36" s="54">
        <v>761.23299999999995</v>
      </c>
      <c r="J36" s="54">
        <v>781.23299999999995</v>
      </c>
      <c r="K36" s="61">
        <v>840</v>
      </c>
      <c r="L36" s="59">
        <f>ROUND(K36*1.12,-1)</f>
        <v>940</v>
      </c>
      <c r="M36" s="59">
        <f>ROUND(L36*1.17,-1)</f>
        <v>1100</v>
      </c>
      <c r="N36" s="59">
        <f>ROUND(M36*1.05,-1)</f>
        <v>1160</v>
      </c>
      <c r="O36" s="15"/>
      <c r="P36" s="61">
        <v>40</v>
      </c>
      <c r="Q36" s="59">
        <v>50</v>
      </c>
      <c r="R36" s="59">
        <v>70</v>
      </c>
      <c r="S36" s="59">
        <v>80</v>
      </c>
      <c r="T36" s="59">
        <v>100</v>
      </c>
      <c r="U36" s="59">
        <v>100</v>
      </c>
      <c r="V36" s="70">
        <v>16</v>
      </c>
      <c r="W36" s="66"/>
    </row>
    <row r="37" spans="1:23" ht="20.25" x14ac:dyDescent="0.25">
      <c r="A37" s="183"/>
      <c r="B37" s="6" t="s">
        <v>227</v>
      </c>
      <c r="C37" s="53">
        <v>72.12</v>
      </c>
      <c r="D37" s="54">
        <v>109.68494999999999</v>
      </c>
      <c r="E37" s="54">
        <v>150.2466</v>
      </c>
      <c r="F37" s="54">
        <v>150.2466</v>
      </c>
      <c r="G37" s="54">
        <v>190.30824999999999</v>
      </c>
      <c r="H37" s="54">
        <v>150.2466</v>
      </c>
      <c r="I37" s="54">
        <v>190.30824999999999</v>
      </c>
      <c r="J37" s="54">
        <v>234.36989999999997</v>
      </c>
      <c r="K37" s="61">
        <f>ROUND(K36*0.35,-1)</f>
        <v>290</v>
      </c>
      <c r="L37" s="59">
        <f t="shared" ref="L37:N37" si="6">ROUND(L36*0.35,-1)</f>
        <v>330</v>
      </c>
      <c r="M37" s="59">
        <f t="shared" si="6"/>
        <v>390</v>
      </c>
      <c r="N37" s="59">
        <f t="shared" si="6"/>
        <v>410</v>
      </c>
      <c r="O37" s="15"/>
      <c r="P37" s="121">
        <v>280</v>
      </c>
      <c r="Q37" s="60">
        <v>350</v>
      </c>
      <c r="R37" s="60">
        <v>490</v>
      </c>
      <c r="S37" s="60">
        <v>560</v>
      </c>
      <c r="T37" s="60">
        <v>700</v>
      </c>
      <c r="U37" s="60">
        <v>700</v>
      </c>
      <c r="V37" s="70"/>
      <c r="W37" s="66"/>
    </row>
    <row r="38" spans="1:23" ht="20.25" x14ac:dyDescent="0.25">
      <c r="A38" s="124"/>
      <c r="B38" s="125"/>
      <c r="C38" s="126"/>
      <c r="D38" s="127"/>
      <c r="E38" s="127"/>
      <c r="F38" s="127"/>
      <c r="G38" s="127"/>
      <c r="H38" s="127"/>
      <c r="I38" s="127"/>
      <c r="J38" s="127"/>
      <c r="K38" s="128"/>
      <c r="L38" s="129"/>
      <c r="M38" s="129"/>
      <c r="N38" s="130"/>
      <c r="O38" s="131"/>
      <c r="P38" s="132"/>
      <c r="Q38" s="131"/>
      <c r="R38" s="131"/>
      <c r="S38" s="131"/>
      <c r="T38" s="131"/>
      <c r="U38" s="131"/>
      <c r="V38" s="133"/>
      <c r="W38" s="134"/>
    </row>
    <row r="39" spans="1:23" ht="39" x14ac:dyDescent="0.25">
      <c r="A39" s="183" t="s">
        <v>21</v>
      </c>
      <c r="B39" s="6" t="s">
        <v>22</v>
      </c>
      <c r="C39" s="53">
        <v>721.2</v>
      </c>
      <c r="D39" s="54">
        <v>731.23299999999995</v>
      </c>
      <c r="E39" s="54">
        <v>751.23299999999995</v>
      </c>
      <c r="F39" s="54">
        <v>751.23299999999995</v>
      </c>
      <c r="G39" s="54">
        <v>761.23299999999995</v>
      </c>
      <c r="H39" s="54">
        <v>751.23299999999995</v>
      </c>
      <c r="I39" s="54">
        <v>761.23299999999995</v>
      </c>
      <c r="J39" s="54">
        <v>781.23299999999995</v>
      </c>
      <c r="K39" s="61">
        <v>800</v>
      </c>
      <c r="L39" s="59">
        <f>ROUND(K39*1.12,-1)</f>
        <v>900</v>
      </c>
      <c r="M39" s="59">
        <f>ROUND(L39*1.17,-1)</f>
        <v>1050</v>
      </c>
      <c r="N39" s="59">
        <f>ROUND(M39*1.05,-1)</f>
        <v>1100</v>
      </c>
      <c r="O39" s="15"/>
      <c r="P39" s="61">
        <v>40</v>
      </c>
      <c r="Q39" s="59">
        <v>50</v>
      </c>
      <c r="R39" s="59">
        <v>70</v>
      </c>
      <c r="S39" s="59">
        <v>80</v>
      </c>
      <c r="T39" s="59">
        <v>100</v>
      </c>
      <c r="U39" s="59">
        <v>100</v>
      </c>
      <c r="V39" s="70">
        <v>1</v>
      </c>
      <c r="W39" s="66"/>
    </row>
    <row r="40" spans="1:23" ht="20.25" x14ac:dyDescent="0.25">
      <c r="A40" s="183"/>
      <c r="B40" s="6" t="s">
        <v>227</v>
      </c>
      <c r="C40" s="53">
        <v>72.12</v>
      </c>
      <c r="D40" s="54">
        <v>109.68494999999999</v>
      </c>
      <c r="E40" s="54">
        <v>150.2466</v>
      </c>
      <c r="F40" s="54">
        <v>150.2466</v>
      </c>
      <c r="G40" s="54">
        <v>190.30824999999999</v>
      </c>
      <c r="H40" s="54">
        <v>150.2466</v>
      </c>
      <c r="I40" s="54">
        <v>190.30824999999999</v>
      </c>
      <c r="J40" s="54">
        <v>234.36989999999997</v>
      </c>
      <c r="K40" s="61">
        <f>ROUND(K39*0.35,-1)</f>
        <v>280</v>
      </c>
      <c r="L40" s="59">
        <f t="shared" ref="L40:N40" si="7">ROUND(L39*0.35,-1)</f>
        <v>320</v>
      </c>
      <c r="M40" s="59">
        <f t="shared" si="7"/>
        <v>370</v>
      </c>
      <c r="N40" s="59">
        <f t="shared" si="7"/>
        <v>390</v>
      </c>
      <c r="O40" s="15"/>
      <c r="P40" s="121">
        <v>280</v>
      </c>
      <c r="Q40" s="60">
        <v>350</v>
      </c>
      <c r="R40" s="60">
        <v>490</v>
      </c>
      <c r="S40" s="60">
        <v>560</v>
      </c>
      <c r="T40" s="60">
        <v>700</v>
      </c>
      <c r="U40" s="60">
        <v>700</v>
      </c>
      <c r="V40" s="70"/>
      <c r="W40" s="66"/>
    </row>
    <row r="41" spans="1:23" ht="15" customHeight="1" x14ac:dyDescent="0.25">
      <c r="A41" s="124"/>
      <c r="B41" s="125"/>
      <c r="C41" s="126"/>
      <c r="D41" s="127"/>
      <c r="E41" s="127"/>
      <c r="F41" s="127"/>
      <c r="G41" s="127"/>
      <c r="H41" s="127"/>
      <c r="I41" s="127"/>
      <c r="J41" s="127"/>
      <c r="K41" s="128"/>
      <c r="L41" s="129"/>
      <c r="M41" s="129"/>
      <c r="N41" s="130"/>
      <c r="O41" s="131"/>
      <c r="P41" s="132"/>
      <c r="Q41" s="131"/>
      <c r="R41" s="131"/>
      <c r="S41" s="131"/>
      <c r="T41" s="131"/>
      <c r="U41" s="131"/>
      <c r="V41" s="133"/>
      <c r="W41" s="134"/>
    </row>
    <row r="42" spans="1:23" ht="97.5" x14ac:dyDescent="0.25">
      <c r="A42" s="183" t="s">
        <v>23</v>
      </c>
      <c r="B42" s="6" t="s">
        <v>24</v>
      </c>
      <c r="C42" s="53"/>
      <c r="D42" s="54"/>
      <c r="E42" s="54"/>
      <c r="F42" s="54"/>
      <c r="G42" s="54"/>
      <c r="H42" s="54"/>
      <c r="I42" s="54"/>
      <c r="J42" s="54"/>
      <c r="K42" s="198"/>
      <c r="L42" s="196"/>
      <c r="M42" s="196"/>
      <c r="N42" s="197"/>
      <c r="O42" s="15"/>
      <c r="P42" s="29"/>
      <c r="Q42" s="16"/>
      <c r="R42" s="16"/>
      <c r="S42" s="16"/>
      <c r="T42" s="16"/>
      <c r="U42" s="16"/>
      <c r="V42" s="70"/>
      <c r="W42" s="66"/>
    </row>
    <row r="43" spans="1:23" ht="14.25" customHeight="1" x14ac:dyDescent="0.25">
      <c r="A43" s="183"/>
      <c r="B43" s="6"/>
      <c r="C43" s="53"/>
      <c r="D43" s="54"/>
      <c r="E43" s="54"/>
      <c r="F43" s="54"/>
      <c r="G43" s="54"/>
      <c r="H43" s="54"/>
      <c r="I43" s="54"/>
      <c r="J43" s="54"/>
      <c r="K43" s="198"/>
      <c r="L43" s="196"/>
      <c r="M43" s="196"/>
      <c r="N43" s="197"/>
      <c r="O43" s="15"/>
      <c r="P43" s="29"/>
      <c r="Q43" s="16"/>
      <c r="R43" s="16"/>
      <c r="S43" s="16"/>
      <c r="T43" s="16"/>
      <c r="U43" s="16"/>
      <c r="V43" s="70"/>
      <c r="W43" s="66"/>
    </row>
    <row r="44" spans="1:23" ht="20.25" x14ac:dyDescent="0.25">
      <c r="A44" s="183"/>
      <c r="B44" s="6" t="s">
        <v>4</v>
      </c>
      <c r="C44" s="53"/>
      <c r="D44" s="54"/>
      <c r="E44" s="54"/>
      <c r="F44" s="54"/>
      <c r="G44" s="54"/>
      <c r="H44" s="54"/>
      <c r="I44" s="54"/>
      <c r="J44" s="54"/>
      <c r="K44" s="198"/>
      <c r="L44" s="196"/>
      <c r="M44" s="196"/>
      <c r="N44" s="197"/>
      <c r="O44" s="15"/>
      <c r="P44" s="29"/>
      <c r="Q44" s="16"/>
      <c r="R44" s="16"/>
      <c r="S44" s="16"/>
      <c r="T44" s="16"/>
      <c r="U44" s="16"/>
      <c r="V44" s="70"/>
      <c r="W44" s="66"/>
    </row>
    <row r="45" spans="1:23" ht="14.25" customHeight="1" x14ac:dyDescent="0.25">
      <c r="A45" s="30"/>
      <c r="B45" s="6"/>
      <c r="C45" s="53"/>
      <c r="D45" s="54"/>
      <c r="E45" s="54"/>
      <c r="F45" s="54"/>
      <c r="G45" s="54"/>
      <c r="H45" s="54"/>
      <c r="I45" s="54"/>
      <c r="J45" s="54"/>
      <c r="K45" s="61"/>
      <c r="L45" s="59"/>
      <c r="M45" s="59"/>
      <c r="N45" s="60"/>
      <c r="O45" s="15"/>
      <c r="P45" s="29"/>
      <c r="Q45" s="16"/>
      <c r="R45" s="16"/>
      <c r="S45" s="16"/>
      <c r="T45" s="16"/>
      <c r="U45" s="16"/>
      <c r="V45" s="70"/>
      <c r="W45" s="66"/>
    </row>
    <row r="46" spans="1:23" ht="39" x14ac:dyDescent="0.25">
      <c r="A46" s="183" t="s">
        <v>25</v>
      </c>
      <c r="B46" s="6" t="s">
        <v>26</v>
      </c>
      <c r="C46" s="53">
        <v>801.2</v>
      </c>
      <c r="D46" s="54">
        <v>831.23299999999995</v>
      </c>
      <c r="E46" s="54">
        <v>891.23299999999995</v>
      </c>
      <c r="F46" s="54">
        <v>891.23299999999995</v>
      </c>
      <c r="G46" s="54">
        <v>921.23299999999995</v>
      </c>
      <c r="H46" s="54">
        <v>891.23299999999995</v>
      </c>
      <c r="I46" s="54">
        <v>921.23299999999995</v>
      </c>
      <c r="J46" s="54">
        <v>981.23299999999995</v>
      </c>
      <c r="K46" s="61">
        <v>920</v>
      </c>
      <c r="L46" s="59">
        <f>ROUND(K46*1.12,-1)</f>
        <v>1030</v>
      </c>
      <c r="M46" s="59">
        <f>ROUND(L46*1.17,-1)</f>
        <v>1210</v>
      </c>
      <c r="N46" s="59">
        <f>ROUND(M46*1.05,-1)</f>
        <v>1270</v>
      </c>
      <c r="O46" s="15"/>
      <c r="P46" s="61">
        <v>120</v>
      </c>
      <c r="Q46" s="59">
        <v>150</v>
      </c>
      <c r="R46" s="59">
        <v>210</v>
      </c>
      <c r="S46" s="59">
        <v>240</v>
      </c>
      <c r="T46" s="59">
        <v>300</v>
      </c>
      <c r="U46" s="59">
        <v>300</v>
      </c>
      <c r="V46" s="70">
        <v>37</v>
      </c>
      <c r="W46" s="66"/>
    </row>
    <row r="47" spans="1:23" ht="20.25" x14ac:dyDescent="0.25">
      <c r="A47" s="183"/>
      <c r="B47" s="6" t="s">
        <v>227</v>
      </c>
      <c r="C47" s="53">
        <v>80.12</v>
      </c>
      <c r="D47" s="54">
        <v>124.68494999999999</v>
      </c>
      <c r="E47" s="54">
        <v>178.2466</v>
      </c>
      <c r="F47" s="54">
        <v>178.2466</v>
      </c>
      <c r="G47" s="54">
        <v>230.30824999999999</v>
      </c>
      <c r="H47" s="54">
        <v>178.2466</v>
      </c>
      <c r="I47" s="54">
        <v>230.30824999999999</v>
      </c>
      <c r="J47" s="54">
        <v>294.36989999999997</v>
      </c>
      <c r="K47" s="61">
        <f>ROUND(K46*0.35,-1)</f>
        <v>320</v>
      </c>
      <c r="L47" s="59">
        <f t="shared" ref="L47:N47" si="8">ROUND(L46*0.35,-1)</f>
        <v>360</v>
      </c>
      <c r="M47" s="59">
        <f t="shared" si="8"/>
        <v>420</v>
      </c>
      <c r="N47" s="59">
        <f t="shared" si="8"/>
        <v>440</v>
      </c>
      <c r="O47" s="15"/>
      <c r="P47" s="121">
        <v>280</v>
      </c>
      <c r="Q47" s="60">
        <v>350</v>
      </c>
      <c r="R47" s="60">
        <v>490</v>
      </c>
      <c r="S47" s="60">
        <v>560</v>
      </c>
      <c r="T47" s="60">
        <v>700</v>
      </c>
      <c r="U47" s="60">
        <v>700</v>
      </c>
      <c r="V47" s="70"/>
      <c r="W47" s="66"/>
    </row>
    <row r="48" spans="1:23" ht="20.25" x14ac:dyDescent="0.25">
      <c r="A48" s="30"/>
      <c r="B48" s="6"/>
      <c r="C48" s="53"/>
      <c r="D48" s="54"/>
      <c r="E48" s="54"/>
      <c r="F48" s="54"/>
      <c r="G48" s="54"/>
      <c r="H48" s="54"/>
      <c r="I48" s="54"/>
      <c r="J48" s="54"/>
      <c r="K48" s="61"/>
      <c r="L48" s="59"/>
      <c r="M48" s="59"/>
      <c r="N48" s="60"/>
      <c r="O48" s="15"/>
      <c r="P48" s="29"/>
      <c r="Q48" s="16"/>
      <c r="R48" s="16"/>
      <c r="S48" s="16"/>
      <c r="T48" s="16"/>
      <c r="U48" s="16"/>
      <c r="V48" s="70"/>
      <c r="W48" s="66"/>
    </row>
    <row r="49" spans="1:23" ht="20.25" x14ac:dyDescent="0.25">
      <c r="A49" s="183" t="s">
        <v>27</v>
      </c>
      <c r="B49" s="6" t="s">
        <v>28</v>
      </c>
      <c r="C49" s="53">
        <v>761.2</v>
      </c>
      <c r="D49" s="54">
        <v>781.23299999999995</v>
      </c>
      <c r="E49" s="54">
        <v>821.23299999999995</v>
      </c>
      <c r="F49" s="54">
        <v>821.23299999999995</v>
      </c>
      <c r="G49" s="54">
        <v>841.23299999999995</v>
      </c>
      <c r="H49" s="54">
        <v>821.23299999999995</v>
      </c>
      <c r="I49" s="54">
        <v>841.23299999999995</v>
      </c>
      <c r="J49" s="54">
        <v>881.23299999999995</v>
      </c>
      <c r="K49" s="61">
        <v>800</v>
      </c>
      <c r="L49" s="59">
        <f>ROUND(K49*1.12,-1)</f>
        <v>900</v>
      </c>
      <c r="M49" s="59">
        <f>ROUND(L49*1.17,-1)</f>
        <v>1050</v>
      </c>
      <c r="N49" s="59">
        <f>ROUND(M49*1.05,-1)</f>
        <v>1100</v>
      </c>
      <c r="O49" s="15"/>
      <c r="P49" s="61">
        <v>80</v>
      </c>
      <c r="Q49" s="59">
        <v>100</v>
      </c>
      <c r="R49" s="59">
        <v>140</v>
      </c>
      <c r="S49" s="59">
        <v>160</v>
      </c>
      <c r="T49" s="59">
        <v>200</v>
      </c>
      <c r="U49" s="59">
        <v>200</v>
      </c>
      <c r="V49" s="70"/>
      <c r="W49" s="66"/>
    </row>
    <row r="50" spans="1:23" ht="20.25" x14ac:dyDescent="0.25">
      <c r="A50" s="183"/>
      <c r="B50" s="6" t="s">
        <v>227</v>
      </c>
      <c r="C50" s="53">
        <v>53.284000000000006</v>
      </c>
      <c r="D50" s="54">
        <v>54.686309999999999</v>
      </c>
      <c r="E50" s="54">
        <v>82.1233</v>
      </c>
      <c r="F50" s="54">
        <v>82.1233</v>
      </c>
      <c r="G50" s="54">
        <v>143.00961000000001</v>
      </c>
      <c r="H50" s="54">
        <v>82.1233</v>
      </c>
      <c r="I50" s="54">
        <v>126.18494999999999</v>
      </c>
      <c r="J50" s="54">
        <v>176.2466</v>
      </c>
      <c r="K50" s="61">
        <f>ROUND(K49*0.35,-1)</f>
        <v>280</v>
      </c>
      <c r="L50" s="59">
        <f t="shared" ref="L50:N50" si="9">ROUND(L49*0.35,-1)</f>
        <v>320</v>
      </c>
      <c r="M50" s="59">
        <f t="shared" si="9"/>
        <v>370</v>
      </c>
      <c r="N50" s="59">
        <f t="shared" si="9"/>
        <v>390</v>
      </c>
      <c r="O50" s="15" t="e">
        <f>((#REF!*5)*6%)/2</f>
        <v>#REF!</v>
      </c>
      <c r="P50" s="121">
        <v>280</v>
      </c>
      <c r="Q50" s="60">
        <v>350</v>
      </c>
      <c r="R50" s="60">
        <v>490</v>
      </c>
      <c r="S50" s="60">
        <v>560</v>
      </c>
      <c r="T50" s="60">
        <v>700</v>
      </c>
      <c r="U50" s="60">
        <v>700</v>
      </c>
      <c r="V50" s="70"/>
      <c r="W50" s="66"/>
    </row>
    <row r="51" spans="1:23" ht="20.25" x14ac:dyDescent="0.25">
      <c r="A51" s="30"/>
      <c r="B51" s="6"/>
      <c r="C51" s="53"/>
      <c r="D51" s="54"/>
      <c r="E51" s="54"/>
      <c r="F51" s="54"/>
      <c r="G51" s="54"/>
      <c r="H51" s="54"/>
      <c r="I51" s="54"/>
      <c r="J51" s="54"/>
      <c r="K51" s="61"/>
      <c r="L51" s="59"/>
      <c r="M51" s="59"/>
      <c r="N51" s="60"/>
      <c r="O51" s="15"/>
      <c r="P51" s="29"/>
      <c r="Q51" s="16"/>
      <c r="R51" s="16"/>
      <c r="S51" s="16"/>
      <c r="T51" s="16"/>
      <c r="U51" s="16"/>
      <c r="V51" s="70"/>
      <c r="W51" s="66"/>
    </row>
    <row r="52" spans="1:23" ht="78" x14ac:dyDescent="0.25">
      <c r="A52" s="183" t="s">
        <v>29</v>
      </c>
      <c r="B52" s="6" t="s">
        <v>30</v>
      </c>
      <c r="C52" s="53">
        <v>761.2</v>
      </c>
      <c r="D52" s="54">
        <v>781.23299999999995</v>
      </c>
      <c r="E52" s="54">
        <v>821.23299999999995</v>
      </c>
      <c r="F52" s="54">
        <v>821.23299999999995</v>
      </c>
      <c r="G52" s="54">
        <v>841.23299999999995</v>
      </c>
      <c r="H52" s="54">
        <v>821.23299999999995</v>
      </c>
      <c r="I52" s="54">
        <v>841.23299999999995</v>
      </c>
      <c r="J52" s="54">
        <v>881.23299999999995</v>
      </c>
      <c r="K52" s="61">
        <v>910</v>
      </c>
      <c r="L52" s="59">
        <f>ROUND(K52*1.12,-1)</f>
        <v>1020</v>
      </c>
      <c r="M52" s="59">
        <f>ROUND(L52*1.17,-1)</f>
        <v>1190</v>
      </c>
      <c r="N52" s="59">
        <f>ROUND(M52*1.05,-1)</f>
        <v>1250</v>
      </c>
      <c r="O52" s="15"/>
      <c r="P52" s="61">
        <v>80</v>
      </c>
      <c r="Q52" s="59">
        <v>100</v>
      </c>
      <c r="R52" s="59">
        <v>140</v>
      </c>
      <c r="S52" s="59">
        <v>160</v>
      </c>
      <c r="T52" s="59">
        <v>200</v>
      </c>
      <c r="U52" s="59">
        <v>200</v>
      </c>
      <c r="V52" s="70"/>
      <c r="W52" s="66"/>
    </row>
    <row r="53" spans="1:23" ht="20.25" x14ac:dyDescent="0.25">
      <c r="A53" s="183"/>
      <c r="B53" s="6" t="s">
        <v>227</v>
      </c>
      <c r="C53" s="53">
        <v>76.12</v>
      </c>
      <c r="D53" s="54">
        <v>117.18494999999999</v>
      </c>
      <c r="E53" s="54">
        <v>164.2466</v>
      </c>
      <c r="F53" s="54">
        <v>164.2466</v>
      </c>
      <c r="G53" s="54">
        <v>210.30824999999999</v>
      </c>
      <c r="H53" s="54">
        <v>164.2466</v>
      </c>
      <c r="I53" s="54">
        <v>210.30824999999999</v>
      </c>
      <c r="J53" s="54">
        <v>264.36989999999997</v>
      </c>
      <c r="K53" s="61">
        <f>ROUND(K52*0.35,-1)</f>
        <v>320</v>
      </c>
      <c r="L53" s="59">
        <f t="shared" ref="L53:N53" si="10">ROUND(L52*0.35,-1)</f>
        <v>360</v>
      </c>
      <c r="M53" s="59">
        <f t="shared" si="10"/>
        <v>420</v>
      </c>
      <c r="N53" s="59">
        <f t="shared" si="10"/>
        <v>440</v>
      </c>
      <c r="O53" s="15"/>
      <c r="P53" s="121">
        <v>320</v>
      </c>
      <c r="Q53" s="60">
        <v>400</v>
      </c>
      <c r="R53" s="60">
        <v>560</v>
      </c>
      <c r="S53" s="60">
        <v>640</v>
      </c>
      <c r="T53" s="60">
        <v>800</v>
      </c>
      <c r="U53" s="60">
        <v>800</v>
      </c>
      <c r="V53" s="70"/>
      <c r="W53" s="66"/>
    </row>
    <row r="54" spans="1:23" ht="20.25" x14ac:dyDescent="0.25">
      <c r="A54" s="124"/>
      <c r="B54" s="125"/>
      <c r="C54" s="126"/>
      <c r="D54" s="127"/>
      <c r="E54" s="127"/>
      <c r="F54" s="127"/>
      <c r="G54" s="127"/>
      <c r="H54" s="127"/>
      <c r="I54" s="127"/>
      <c r="J54" s="127"/>
      <c r="K54" s="128"/>
      <c r="L54" s="129"/>
      <c r="M54" s="129"/>
      <c r="N54" s="130"/>
      <c r="O54" s="131"/>
      <c r="P54" s="132"/>
      <c r="Q54" s="131"/>
      <c r="R54" s="131"/>
      <c r="S54" s="131"/>
      <c r="T54" s="131"/>
      <c r="U54" s="131"/>
      <c r="V54" s="133"/>
      <c r="W54" s="134"/>
    </row>
    <row r="55" spans="1:23" ht="20.25" x14ac:dyDescent="0.25">
      <c r="A55" s="183" t="s">
        <v>31</v>
      </c>
      <c r="B55" s="6" t="s">
        <v>32</v>
      </c>
      <c r="C55" s="53">
        <v>721.2</v>
      </c>
      <c r="D55" s="54">
        <v>731.23299999999995</v>
      </c>
      <c r="E55" s="54">
        <v>751.23299999999995</v>
      </c>
      <c r="F55" s="54">
        <v>751.23299999999995</v>
      </c>
      <c r="G55" s="54">
        <v>761.23299999999995</v>
      </c>
      <c r="H55" s="54">
        <v>751.23299999999995</v>
      </c>
      <c r="I55" s="54">
        <v>761.23299999999995</v>
      </c>
      <c r="J55" s="54">
        <v>781.23299999999995</v>
      </c>
      <c r="K55" s="61">
        <v>840</v>
      </c>
      <c r="L55" s="59">
        <f>ROUND(K55*1.12,-1)</f>
        <v>940</v>
      </c>
      <c r="M55" s="59">
        <f>ROUND(L55*1.17,-1)</f>
        <v>1100</v>
      </c>
      <c r="N55" s="59">
        <f>ROUND(M55*1.05,-1)</f>
        <v>1160</v>
      </c>
      <c r="O55" s="15"/>
      <c r="P55" s="61">
        <v>40</v>
      </c>
      <c r="Q55" s="59">
        <v>50</v>
      </c>
      <c r="R55" s="59">
        <v>70</v>
      </c>
      <c r="S55" s="59">
        <v>80</v>
      </c>
      <c r="T55" s="59">
        <v>100</v>
      </c>
      <c r="U55" s="59">
        <v>100</v>
      </c>
      <c r="V55" s="70">
        <v>7</v>
      </c>
      <c r="W55" s="66"/>
    </row>
    <row r="56" spans="1:23" ht="20.25" x14ac:dyDescent="0.25">
      <c r="A56" s="183"/>
      <c r="B56" s="6" t="s">
        <v>227</v>
      </c>
      <c r="C56" s="53">
        <v>50.484000000000009</v>
      </c>
      <c r="D56" s="54">
        <v>51.186309999999999</v>
      </c>
      <c r="E56" s="54">
        <v>75.1233</v>
      </c>
      <c r="F56" s="54">
        <v>75.1233</v>
      </c>
      <c r="G56" s="54">
        <v>129.40960999999999</v>
      </c>
      <c r="H56" s="54">
        <v>75.1233</v>
      </c>
      <c r="I56" s="54">
        <v>114.18494999999999</v>
      </c>
      <c r="J56" s="54">
        <v>156.2466</v>
      </c>
      <c r="K56" s="61">
        <f>ROUND(K55*0.35,-1)</f>
        <v>290</v>
      </c>
      <c r="L56" s="59">
        <f t="shared" ref="L56:N56" si="11">ROUND(L55*0.35,-1)</f>
        <v>330</v>
      </c>
      <c r="M56" s="59">
        <f t="shared" si="11"/>
        <v>390</v>
      </c>
      <c r="N56" s="59">
        <f t="shared" si="11"/>
        <v>410</v>
      </c>
      <c r="O56" s="15"/>
      <c r="P56" s="121">
        <v>120</v>
      </c>
      <c r="Q56" s="60">
        <v>150</v>
      </c>
      <c r="R56" s="60">
        <v>210</v>
      </c>
      <c r="S56" s="60">
        <v>240</v>
      </c>
      <c r="T56" s="60">
        <v>300</v>
      </c>
      <c r="U56" s="60">
        <v>300</v>
      </c>
      <c r="V56" s="70"/>
      <c r="W56" s="66"/>
    </row>
    <row r="57" spans="1:23" ht="20.25" x14ac:dyDescent="0.25">
      <c r="A57" s="124"/>
      <c r="B57" s="125"/>
      <c r="C57" s="126"/>
      <c r="D57" s="127"/>
      <c r="E57" s="127"/>
      <c r="F57" s="127"/>
      <c r="G57" s="127"/>
      <c r="H57" s="127"/>
      <c r="I57" s="127"/>
      <c r="J57" s="127"/>
      <c r="K57" s="128"/>
      <c r="L57" s="129"/>
      <c r="M57" s="129"/>
      <c r="N57" s="130"/>
      <c r="O57" s="131"/>
      <c r="P57" s="132"/>
      <c r="Q57" s="131"/>
      <c r="R57" s="131"/>
      <c r="S57" s="131"/>
      <c r="T57" s="131"/>
      <c r="U57" s="131"/>
      <c r="V57" s="133"/>
      <c r="W57" s="134"/>
    </row>
    <row r="58" spans="1:23" ht="20.25" x14ac:dyDescent="0.25">
      <c r="A58" s="183" t="s">
        <v>33</v>
      </c>
      <c r="B58" s="6" t="s">
        <v>34</v>
      </c>
      <c r="C58" s="53">
        <v>761.2</v>
      </c>
      <c r="D58" s="54">
        <v>781.23299999999995</v>
      </c>
      <c r="E58" s="54">
        <v>821.23299999999995</v>
      </c>
      <c r="F58" s="54">
        <v>821.23299999999995</v>
      </c>
      <c r="G58" s="54">
        <v>841.23299999999995</v>
      </c>
      <c r="H58" s="54">
        <v>821.23299999999995</v>
      </c>
      <c r="I58" s="54">
        <v>841.23299999999995</v>
      </c>
      <c r="J58" s="54">
        <v>881.23299999999995</v>
      </c>
      <c r="K58" s="61">
        <v>920</v>
      </c>
      <c r="L58" s="59">
        <f>ROUND(K58*1.12,-1)</f>
        <v>1030</v>
      </c>
      <c r="M58" s="59">
        <f>ROUND(L58*1.17,-1)</f>
        <v>1210</v>
      </c>
      <c r="N58" s="59">
        <f>ROUND(M58*1.05,-1)</f>
        <v>1270</v>
      </c>
      <c r="O58" s="15"/>
      <c r="P58" s="61">
        <v>80</v>
      </c>
      <c r="Q58" s="59">
        <v>100</v>
      </c>
      <c r="R58" s="59">
        <v>140</v>
      </c>
      <c r="S58" s="59">
        <v>160</v>
      </c>
      <c r="T58" s="59">
        <v>200</v>
      </c>
      <c r="U58" s="59">
        <v>200</v>
      </c>
      <c r="V58" s="70">
        <v>12</v>
      </c>
      <c r="W58" s="66"/>
    </row>
    <row r="59" spans="1:23" ht="20.25" x14ac:dyDescent="0.25">
      <c r="A59" s="183"/>
      <c r="B59" s="6" t="s">
        <v>227</v>
      </c>
      <c r="C59" s="53">
        <v>76.12</v>
      </c>
      <c r="D59" s="54">
        <v>117.18494999999999</v>
      </c>
      <c r="E59" s="54">
        <v>164.2466</v>
      </c>
      <c r="F59" s="54">
        <v>164.2466</v>
      </c>
      <c r="G59" s="54">
        <v>210.30824999999999</v>
      </c>
      <c r="H59" s="54">
        <v>164.2466</v>
      </c>
      <c r="I59" s="54">
        <v>210.30824999999999</v>
      </c>
      <c r="J59" s="54">
        <v>264.36989999999997</v>
      </c>
      <c r="K59" s="61">
        <f>ROUND(K58*0.35,-1)</f>
        <v>320</v>
      </c>
      <c r="L59" s="59">
        <f t="shared" ref="L59:N59" si="12">ROUND(L58*0.35,-1)</f>
        <v>360</v>
      </c>
      <c r="M59" s="59">
        <f t="shared" si="12"/>
        <v>420</v>
      </c>
      <c r="N59" s="59">
        <f t="shared" si="12"/>
        <v>440</v>
      </c>
      <c r="O59" s="15" t="e">
        <f>((#REF!*5)*6%)/2</f>
        <v>#REF!</v>
      </c>
      <c r="P59" s="121">
        <v>320</v>
      </c>
      <c r="Q59" s="60">
        <v>400</v>
      </c>
      <c r="R59" s="60">
        <v>560</v>
      </c>
      <c r="S59" s="60">
        <v>640</v>
      </c>
      <c r="T59" s="60">
        <v>800</v>
      </c>
      <c r="U59" s="60">
        <v>800</v>
      </c>
      <c r="V59" s="70"/>
      <c r="W59" s="66"/>
    </row>
    <row r="60" spans="1:23" ht="20.25" x14ac:dyDescent="0.25">
      <c r="A60" s="124"/>
      <c r="B60" s="125"/>
      <c r="C60" s="126"/>
      <c r="D60" s="127"/>
      <c r="E60" s="127"/>
      <c r="F60" s="127"/>
      <c r="G60" s="127"/>
      <c r="H60" s="127"/>
      <c r="I60" s="127"/>
      <c r="J60" s="127"/>
      <c r="K60" s="128"/>
      <c r="L60" s="129"/>
      <c r="M60" s="129"/>
      <c r="N60" s="130"/>
      <c r="O60" s="131"/>
      <c r="P60" s="132"/>
      <c r="Q60" s="131"/>
      <c r="R60" s="131"/>
      <c r="S60" s="131"/>
      <c r="T60" s="131"/>
      <c r="U60" s="131"/>
      <c r="V60" s="133"/>
      <c r="W60" s="134"/>
    </row>
    <row r="61" spans="1:23" ht="78" x14ac:dyDescent="0.25">
      <c r="A61" s="30" t="s">
        <v>35</v>
      </c>
      <c r="B61" s="6" t="s">
        <v>36</v>
      </c>
      <c r="C61" s="53">
        <v>841.2</v>
      </c>
      <c r="D61" s="54">
        <v>881.23299999999995</v>
      </c>
      <c r="E61" s="54">
        <v>961.23299999999995</v>
      </c>
      <c r="F61" s="54">
        <v>961.23299999999995</v>
      </c>
      <c r="G61" s="54">
        <v>1001.2329999999999</v>
      </c>
      <c r="H61" s="54">
        <v>961.23299999999995</v>
      </c>
      <c r="I61" s="54">
        <v>1001.2329999999999</v>
      </c>
      <c r="J61" s="54">
        <v>1081.2329999999999</v>
      </c>
      <c r="K61" s="61">
        <v>1150</v>
      </c>
      <c r="L61" s="59">
        <f>ROUND(K61*1.12,-1)</f>
        <v>1290</v>
      </c>
      <c r="M61" s="59">
        <f>ROUND(L61*1.17,-1)</f>
        <v>1510</v>
      </c>
      <c r="N61" s="59">
        <f>ROUND(M61*1.05,-1)</f>
        <v>1590</v>
      </c>
      <c r="O61" s="15"/>
      <c r="P61" s="61">
        <v>160</v>
      </c>
      <c r="Q61" s="59">
        <v>200</v>
      </c>
      <c r="R61" s="59">
        <v>280</v>
      </c>
      <c r="S61" s="59">
        <v>320</v>
      </c>
      <c r="T61" s="59">
        <v>400</v>
      </c>
      <c r="U61" s="59">
        <v>400</v>
      </c>
      <c r="V61" s="70">
        <v>32</v>
      </c>
      <c r="W61" s="66">
        <v>2313</v>
      </c>
    </row>
    <row r="62" spans="1:23" ht="20.25" x14ac:dyDescent="0.25">
      <c r="A62" s="30"/>
      <c r="B62" s="6" t="s">
        <v>227</v>
      </c>
      <c r="C62" s="53">
        <v>168.24</v>
      </c>
      <c r="D62" s="54">
        <v>220.30824999999999</v>
      </c>
      <c r="E62" s="54">
        <v>288.36989999999997</v>
      </c>
      <c r="F62" s="54">
        <v>288.36989999999997</v>
      </c>
      <c r="G62" s="54">
        <v>350.43154999999996</v>
      </c>
      <c r="H62" s="54">
        <v>288.36989999999997</v>
      </c>
      <c r="I62" s="54">
        <v>350.43154999999996</v>
      </c>
      <c r="J62" s="54">
        <v>432.4932</v>
      </c>
      <c r="K62" s="61">
        <f>ROUND(K61*0.35,-1)</f>
        <v>400</v>
      </c>
      <c r="L62" s="59">
        <f t="shared" ref="L62:N62" si="13">ROUND(L61*0.35,-1)</f>
        <v>450</v>
      </c>
      <c r="M62" s="59">
        <f t="shared" si="13"/>
        <v>530</v>
      </c>
      <c r="N62" s="59">
        <f t="shared" si="13"/>
        <v>560</v>
      </c>
      <c r="O62" s="15"/>
      <c r="P62" s="121">
        <v>720</v>
      </c>
      <c r="Q62" s="60">
        <v>900</v>
      </c>
      <c r="R62" s="60">
        <v>1260</v>
      </c>
      <c r="S62" s="60">
        <v>1140</v>
      </c>
      <c r="T62" s="60">
        <v>1800</v>
      </c>
      <c r="U62" s="60">
        <v>1800</v>
      </c>
      <c r="V62" s="70"/>
      <c r="W62" s="66"/>
    </row>
    <row r="63" spans="1:23" ht="20.25" x14ac:dyDescent="0.25">
      <c r="A63" s="124"/>
      <c r="B63" s="125"/>
      <c r="C63" s="126"/>
      <c r="D63" s="127"/>
      <c r="E63" s="127"/>
      <c r="F63" s="127"/>
      <c r="G63" s="127"/>
      <c r="H63" s="127"/>
      <c r="I63" s="127"/>
      <c r="J63" s="127"/>
      <c r="K63" s="128"/>
      <c r="L63" s="129"/>
      <c r="M63" s="129"/>
      <c r="N63" s="130"/>
      <c r="O63" s="131"/>
      <c r="P63" s="132"/>
      <c r="Q63" s="131"/>
      <c r="R63" s="131"/>
      <c r="S63" s="131"/>
      <c r="T63" s="131"/>
      <c r="U63" s="131"/>
      <c r="V63" s="133"/>
      <c r="W63" s="134"/>
    </row>
    <row r="64" spans="1:23" ht="39" x14ac:dyDescent="0.25">
      <c r="A64" s="183" t="s">
        <v>37</v>
      </c>
      <c r="B64" s="6" t="s">
        <v>38</v>
      </c>
      <c r="C64" s="53">
        <v>761.2</v>
      </c>
      <c r="D64" s="54">
        <v>781.23299999999995</v>
      </c>
      <c r="E64" s="54">
        <v>821.23299999999995</v>
      </c>
      <c r="F64" s="54">
        <v>821.23299999999995</v>
      </c>
      <c r="G64" s="54">
        <v>841.23299999999995</v>
      </c>
      <c r="H64" s="54">
        <v>821.23299999999995</v>
      </c>
      <c r="I64" s="54">
        <v>841.23299999999995</v>
      </c>
      <c r="J64" s="54">
        <v>881.23299999999995</v>
      </c>
      <c r="K64" s="61">
        <v>1000</v>
      </c>
      <c r="L64" s="59">
        <f>ROUND(K64*1.12,-1)</f>
        <v>1120</v>
      </c>
      <c r="M64" s="59">
        <f>ROUND(L64*1.17,-1)</f>
        <v>1310</v>
      </c>
      <c r="N64" s="59">
        <f>ROUND(M64*1.05,-1)</f>
        <v>1380</v>
      </c>
      <c r="O64" s="15"/>
      <c r="P64" s="61">
        <v>80</v>
      </c>
      <c r="Q64" s="59">
        <v>100</v>
      </c>
      <c r="R64" s="59">
        <v>140</v>
      </c>
      <c r="S64" s="59">
        <v>160</v>
      </c>
      <c r="T64" s="59">
        <v>200</v>
      </c>
      <c r="U64" s="59">
        <v>200</v>
      </c>
      <c r="V64" s="70">
        <v>93</v>
      </c>
      <c r="W64" s="66"/>
    </row>
    <row r="65" spans="1:23" ht="20.25" x14ac:dyDescent="0.25">
      <c r="A65" s="183"/>
      <c r="B65" s="6" t="s">
        <v>227</v>
      </c>
      <c r="C65" s="53">
        <v>76.12</v>
      </c>
      <c r="D65" s="54">
        <v>117.18494999999999</v>
      </c>
      <c r="E65" s="54">
        <v>164.2466</v>
      </c>
      <c r="F65" s="54">
        <v>164.2466</v>
      </c>
      <c r="G65" s="54">
        <v>210.30824999999999</v>
      </c>
      <c r="H65" s="54">
        <v>164.2466</v>
      </c>
      <c r="I65" s="54">
        <v>210.30824999999999</v>
      </c>
      <c r="J65" s="54">
        <v>264.36989999999997</v>
      </c>
      <c r="K65" s="61">
        <f>ROUND(K64*0.35,-1)</f>
        <v>350</v>
      </c>
      <c r="L65" s="59">
        <f t="shared" ref="L65:N65" si="14">ROUND(L64*0.35,-1)</f>
        <v>390</v>
      </c>
      <c r="M65" s="59">
        <f t="shared" si="14"/>
        <v>460</v>
      </c>
      <c r="N65" s="59">
        <f t="shared" si="14"/>
        <v>480</v>
      </c>
      <c r="O65" s="15"/>
      <c r="P65" s="121">
        <v>240</v>
      </c>
      <c r="Q65" s="60">
        <v>300</v>
      </c>
      <c r="R65" s="60">
        <v>420</v>
      </c>
      <c r="S65" s="60">
        <v>480</v>
      </c>
      <c r="T65" s="60">
        <v>600</v>
      </c>
      <c r="U65" s="60">
        <v>600</v>
      </c>
      <c r="V65" s="70"/>
      <c r="W65" s="66"/>
    </row>
    <row r="66" spans="1:23" ht="20.25" x14ac:dyDescent="0.25">
      <c r="A66" s="124"/>
      <c r="B66" s="125"/>
      <c r="C66" s="126"/>
      <c r="D66" s="127"/>
      <c r="E66" s="127"/>
      <c r="F66" s="127"/>
      <c r="G66" s="127"/>
      <c r="H66" s="127"/>
      <c r="I66" s="127"/>
      <c r="J66" s="127"/>
      <c r="K66" s="128"/>
      <c r="L66" s="129"/>
      <c r="M66" s="129"/>
      <c r="N66" s="130"/>
      <c r="O66" s="131"/>
      <c r="P66" s="132"/>
      <c r="Q66" s="131"/>
      <c r="R66" s="131"/>
      <c r="S66" s="131"/>
      <c r="T66" s="131"/>
      <c r="U66" s="131"/>
      <c r="V66" s="133"/>
      <c r="W66" s="134"/>
    </row>
    <row r="67" spans="1:23" ht="39" x14ac:dyDescent="0.25">
      <c r="A67" s="183" t="s">
        <v>39</v>
      </c>
      <c r="B67" s="6" t="s">
        <v>40</v>
      </c>
      <c r="C67" s="53">
        <v>761.2</v>
      </c>
      <c r="D67" s="54">
        <v>781.23299999999995</v>
      </c>
      <c r="E67" s="54">
        <v>821.23299999999995</v>
      </c>
      <c r="F67" s="54">
        <v>821.23299999999995</v>
      </c>
      <c r="G67" s="54">
        <v>841.23299999999995</v>
      </c>
      <c r="H67" s="54">
        <v>821.23299999999995</v>
      </c>
      <c r="I67" s="54">
        <v>841.23299999999995</v>
      </c>
      <c r="J67" s="54">
        <v>881.23299999999995</v>
      </c>
      <c r="K67" s="61">
        <v>1000</v>
      </c>
      <c r="L67" s="59">
        <f>ROUND(K67*1.12,-1)</f>
        <v>1120</v>
      </c>
      <c r="M67" s="59">
        <f>ROUND(L67*1.17,-1)</f>
        <v>1310</v>
      </c>
      <c r="N67" s="59">
        <f>ROUND(M67*1.05,-1)</f>
        <v>1380</v>
      </c>
      <c r="O67" s="15"/>
      <c r="P67" s="61">
        <v>80</v>
      </c>
      <c r="Q67" s="59">
        <v>100</v>
      </c>
      <c r="R67" s="59">
        <v>140</v>
      </c>
      <c r="S67" s="59">
        <v>160</v>
      </c>
      <c r="T67" s="59">
        <v>200</v>
      </c>
      <c r="U67" s="59">
        <v>200</v>
      </c>
      <c r="V67" s="70">
        <v>144</v>
      </c>
      <c r="W67" s="66"/>
    </row>
    <row r="68" spans="1:23" ht="20.25" x14ac:dyDescent="0.25">
      <c r="A68" s="183"/>
      <c r="B68" s="6" t="s">
        <v>227</v>
      </c>
      <c r="C68" s="53">
        <v>76.12</v>
      </c>
      <c r="D68" s="54">
        <v>117.18494999999999</v>
      </c>
      <c r="E68" s="54">
        <v>164.2466</v>
      </c>
      <c r="F68" s="54">
        <v>164.2466</v>
      </c>
      <c r="G68" s="54">
        <v>210.30824999999999</v>
      </c>
      <c r="H68" s="54">
        <v>164.2466</v>
      </c>
      <c r="I68" s="54">
        <v>210.30824999999999</v>
      </c>
      <c r="J68" s="54">
        <v>264.36989999999997</v>
      </c>
      <c r="K68" s="61">
        <f>ROUND(K67*0.35,-1)</f>
        <v>350</v>
      </c>
      <c r="L68" s="59">
        <f t="shared" ref="L68:N68" si="15">ROUND(L67*0.35,-1)</f>
        <v>390</v>
      </c>
      <c r="M68" s="59">
        <f t="shared" si="15"/>
        <v>460</v>
      </c>
      <c r="N68" s="59">
        <f t="shared" si="15"/>
        <v>480</v>
      </c>
      <c r="O68" s="15"/>
      <c r="P68" s="121">
        <v>240</v>
      </c>
      <c r="Q68" s="60">
        <v>300</v>
      </c>
      <c r="R68" s="60">
        <v>420</v>
      </c>
      <c r="S68" s="60">
        <v>480</v>
      </c>
      <c r="T68" s="60">
        <v>600</v>
      </c>
      <c r="U68" s="60">
        <v>600</v>
      </c>
      <c r="V68" s="70"/>
      <c r="W68" s="66"/>
    </row>
    <row r="69" spans="1:23" ht="20.25" x14ac:dyDescent="0.25">
      <c r="A69" s="124"/>
      <c r="B69" s="125"/>
      <c r="C69" s="126"/>
      <c r="D69" s="127"/>
      <c r="E69" s="127"/>
      <c r="F69" s="127"/>
      <c r="G69" s="127"/>
      <c r="H69" s="127"/>
      <c r="I69" s="127"/>
      <c r="J69" s="127"/>
      <c r="K69" s="128"/>
      <c r="L69" s="129"/>
      <c r="M69" s="129"/>
      <c r="N69" s="130"/>
      <c r="O69" s="131"/>
      <c r="P69" s="132"/>
      <c r="Q69" s="131"/>
      <c r="R69" s="131"/>
      <c r="S69" s="131"/>
      <c r="T69" s="131"/>
      <c r="U69" s="131"/>
      <c r="V69" s="133"/>
      <c r="W69" s="134"/>
    </row>
    <row r="70" spans="1:23" ht="39" x14ac:dyDescent="0.25">
      <c r="A70" s="182" t="s">
        <v>41</v>
      </c>
      <c r="B70" s="135" t="s">
        <v>42</v>
      </c>
      <c r="C70" s="136">
        <v>741.2</v>
      </c>
      <c r="D70" s="137">
        <v>756.23299999999995</v>
      </c>
      <c r="E70" s="137">
        <v>786.23299999999995</v>
      </c>
      <c r="F70" s="137">
        <v>786.23299999999995</v>
      </c>
      <c r="G70" s="137">
        <v>801.23299999999995</v>
      </c>
      <c r="H70" s="137">
        <v>786.23299999999995</v>
      </c>
      <c r="I70" s="137">
        <v>801.23299999999995</v>
      </c>
      <c r="J70" s="137">
        <v>831.23299999999995</v>
      </c>
      <c r="K70" s="138">
        <v>1000</v>
      </c>
      <c r="L70" s="139">
        <f>ROUND(K70*1.12,-1)</f>
        <v>1120</v>
      </c>
      <c r="M70" s="139">
        <f>ROUND(L70*1.17,-1)</f>
        <v>1310</v>
      </c>
      <c r="N70" s="139">
        <f>ROUND(M70*1.05,-1)</f>
        <v>1380</v>
      </c>
      <c r="O70" s="140"/>
      <c r="P70" s="138">
        <v>60</v>
      </c>
      <c r="Q70" s="139">
        <v>75</v>
      </c>
      <c r="R70" s="139">
        <v>105</v>
      </c>
      <c r="S70" s="139">
        <v>120</v>
      </c>
      <c r="T70" s="139">
        <v>150</v>
      </c>
      <c r="U70" s="139">
        <v>150</v>
      </c>
      <c r="V70" s="141">
        <v>1</v>
      </c>
      <c r="W70" s="142"/>
    </row>
    <row r="71" spans="1:23" ht="20.25" x14ac:dyDescent="0.25">
      <c r="A71" s="183"/>
      <c r="B71" s="6" t="s">
        <v>227</v>
      </c>
      <c r="C71" s="53">
        <v>74.12</v>
      </c>
      <c r="D71" s="54">
        <v>113.43494999999999</v>
      </c>
      <c r="E71" s="54">
        <v>157.2466</v>
      </c>
      <c r="F71" s="54">
        <v>157.2466</v>
      </c>
      <c r="G71" s="54">
        <v>200.30824999999999</v>
      </c>
      <c r="H71" s="54">
        <v>157.2466</v>
      </c>
      <c r="I71" s="54">
        <v>200.30824999999999</v>
      </c>
      <c r="J71" s="54">
        <v>249.36989999999997</v>
      </c>
      <c r="K71" s="61">
        <f>ROUND(K70*0.35,-1)</f>
        <v>350</v>
      </c>
      <c r="L71" s="59">
        <f t="shared" ref="L71:N71" si="16">ROUND(L70*0.35,-1)</f>
        <v>390</v>
      </c>
      <c r="M71" s="59">
        <f t="shared" si="16"/>
        <v>460</v>
      </c>
      <c r="N71" s="59">
        <f t="shared" si="16"/>
        <v>480</v>
      </c>
      <c r="O71" s="16"/>
      <c r="P71" s="121">
        <v>320</v>
      </c>
      <c r="Q71" s="60">
        <v>400</v>
      </c>
      <c r="R71" s="60">
        <v>560</v>
      </c>
      <c r="S71" s="60">
        <v>640</v>
      </c>
      <c r="T71" s="60">
        <v>800</v>
      </c>
      <c r="U71" s="60">
        <v>800</v>
      </c>
      <c r="V71" s="70"/>
      <c r="W71" s="66"/>
    </row>
    <row r="72" spans="1:23" ht="20.25" x14ac:dyDescent="0.25">
      <c r="A72" s="124"/>
      <c r="B72" s="125"/>
      <c r="C72" s="126"/>
      <c r="D72" s="127"/>
      <c r="E72" s="127"/>
      <c r="F72" s="127"/>
      <c r="G72" s="127"/>
      <c r="H72" s="127"/>
      <c r="I72" s="127"/>
      <c r="J72" s="127"/>
      <c r="K72" s="128"/>
      <c r="L72" s="129"/>
      <c r="M72" s="129"/>
      <c r="N72" s="130"/>
      <c r="O72" s="131"/>
      <c r="P72" s="132"/>
      <c r="Q72" s="131"/>
      <c r="R72" s="131"/>
      <c r="S72" s="131"/>
      <c r="T72" s="131"/>
      <c r="U72" s="131"/>
      <c r="V72" s="133"/>
      <c r="W72" s="134"/>
    </row>
    <row r="73" spans="1:23" ht="39" x14ac:dyDescent="0.25">
      <c r="A73" s="182" t="s">
        <v>43</v>
      </c>
      <c r="B73" s="135" t="s">
        <v>44</v>
      </c>
      <c r="C73" s="136">
        <v>721.2</v>
      </c>
      <c r="D73" s="137">
        <v>731.23299999999995</v>
      </c>
      <c r="E73" s="137">
        <v>751.23299999999995</v>
      </c>
      <c r="F73" s="137">
        <v>751.23299999999995</v>
      </c>
      <c r="G73" s="137">
        <v>761.23299999999995</v>
      </c>
      <c r="H73" s="137">
        <v>751.23299999999995</v>
      </c>
      <c r="I73" s="137">
        <v>761.23299999999995</v>
      </c>
      <c r="J73" s="137">
        <v>781.23299999999995</v>
      </c>
      <c r="K73" s="138">
        <v>880</v>
      </c>
      <c r="L73" s="139">
        <f>ROUND(K73*1.12,-1)</f>
        <v>990</v>
      </c>
      <c r="M73" s="139">
        <f>ROUND(L73*1.17,-1)</f>
        <v>1160</v>
      </c>
      <c r="N73" s="139">
        <f>ROUND(M73*1.05,-1)</f>
        <v>1220</v>
      </c>
      <c r="O73" s="140"/>
      <c r="P73" s="138">
        <v>40</v>
      </c>
      <c r="Q73" s="139">
        <v>50</v>
      </c>
      <c r="R73" s="139">
        <v>70</v>
      </c>
      <c r="S73" s="139">
        <v>80</v>
      </c>
      <c r="T73" s="139">
        <v>100</v>
      </c>
      <c r="U73" s="139">
        <v>100</v>
      </c>
      <c r="V73" s="141">
        <v>188</v>
      </c>
      <c r="W73" s="142"/>
    </row>
    <row r="74" spans="1:23" ht="20.25" x14ac:dyDescent="0.25">
      <c r="A74" s="183"/>
      <c r="B74" s="6" t="s">
        <v>227</v>
      </c>
      <c r="C74" s="53">
        <v>72.12</v>
      </c>
      <c r="D74" s="54">
        <v>109.68494999999999</v>
      </c>
      <c r="E74" s="54">
        <v>150.2466</v>
      </c>
      <c r="F74" s="54">
        <v>150.2466</v>
      </c>
      <c r="G74" s="54">
        <v>190.30824999999999</v>
      </c>
      <c r="H74" s="54">
        <v>150.2466</v>
      </c>
      <c r="I74" s="54">
        <v>190.30824999999999</v>
      </c>
      <c r="J74" s="54">
        <v>234.36989999999997</v>
      </c>
      <c r="K74" s="61">
        <f>ROUND(K73*0.35,-1)</f>
        <v>310</v>
      </c>
      <c r="L74" s="59">
        <f t="shared" ref="L74:N74" si="17">ROUND(L73*0.35,-1)</f>
        <v>350</v>
      </c>
      <c r="M74" s="59">
        <f t="shared" si="17"/>
        <v>410</v>
      </c>
      <c r="N74" s="59">
        <f t="shared" si="17"/>
        <v>430</v>
      </c>
      <c r="O74" s="16"/>
      <c r="P74" s="121">
        <v>240</v>
      </c>
      <c r="Q74" s="60">
        <v>300</v>
      </c>
      <c r="R74" s="60">
        <v>420</v>
      </c>
      <c r="S74" s="60">
        <v>480</v>
      </c>
      <c r="T74" s="60">
        <v>600</v>
      </c>
      <c r="U74" s="60">
        <v>600</v>
      </c>
      <c r="V74" s="70"/>
      <c r="W74" s="66"/>
    </row>
    <row r="75" spans="1:23" ht="20.25" x14ac:dyDescent="0.25">
      <c r="A75" s="124"/>
      <c r="B75" s="125"/>
      <c r="C75" s="126"/>
      <c r="D75" s="127"/>
      <c r="E75" s="127"/>
      <c r="F75" s="127"/>
      <c r="G75" s="127"/>
      <c r="H75" s="127"/>
      <c r="I75" s="127"/>
      <c r="J75" s="127"/>
      <c r="K75" s="128"/>
      <c r="L75" s="129"/>
      <c r="M75" s="129"/>
      <c r="N75" s="130"/>
      <c r="O75" s="131"/>
      <c r="P75" s="132"/>
      <c r="Q75" s="131"/>
      <c r="R75" s="131"/>
      <c r="S75" s="131"/>
      <c r="T75" s="131"/>
      <c r="U75" s="131"/>
      <c r="V75" s="133"/>
      <c r="W75" s="134"/>
    </row>
    <row r="76" spans="1:23" ht="20.25" x14ac:dyDescent="0.25">
      <c r="A76" s="183" t="s">
        <v>45</v>
      </c>
      <c r="B76" s="6" t="s">
        <v>46</v>
      </c>
      <c r="C76" s="53">
        <v>741.2</v>
      </c>
      <c r="D76" s="54">
        <v>756.23299999999995</v>
      </c>
      <c r="E76" s="54">
        <v>786.23299999999995</v>
      </c>
      <c r="F76" s="54">
        <v>786.23299999999995</v>
      </c>
      <c r="G76" s="54">
        <v>801.23299999999995</v>
      </c>
      <c r="H76" s="54">
        <v>786.23299999999995</v>
      </c>
      <c r="I76" s="54">
        <v>801.23299999999995</v>
      </c>
      <c r="J76" s="54">
        <v>831.23299999999995</v>
      </c>
      <c r="K76" s="61">
        <v>840</v>
      </c>
      <c r="L76" s="59">
        <f>ROUND(K76*1.12,-1)</f>
        <v>940</v>
      </c>
      <c r="M76" s="59">
        <f>ROUND(L76*1.17,-1)</f>
        <v>1100</v>
      </c>
      <c r="N76" s="59">
        <f>ROUND(M76*1.05,-1)</f>
        <v>1160</v>
      </c>
      <c r="O76" s="15"/>
      <c r="P76" s="61">
        <v>60</v>
      </c>
      <c r="Q76" s="59">
        <v>75</v>
      </c>
      <c r="R76" s="59">
        <v>105</v>
      </c>
      <c r="S76" s="59">
        <v>120</v>
      </c>
      <c r="T76" s="59">
        <v>150</v>
      </c>
      <c r="U76" s="59">
        <v>150</v>
      </c>
      <c r="V76" s="70">
        <v>41</v>
      </c>
      <c r="W76" s="66"/>
    </row>
    <row r="77" spans="1:23" ht="20.25" x14ac:dyDescent="0.25">
      <c r="A77" s="183"/>
      <c r="B77" s="6" t="s">
        <v>227</v>
      </c>
      <c r="C77" s="53">
        <v>59.296000000000006</v>
      </c>
      <c r="D77" s="54">
        <v>75.6233</v>
      </c>
      <c r="E77" s="54">
        <v>78.6233</v>
      </c>
      <c r="F77" s="54">
        <v>78.6233</v>
      </c>
      <c r="G77" s="54">
        <v>120.18494999999999</v>
      </c>
      <c r="H77" s="54">
        <v>78.6233</v>
      </c>
      <c r="I77" s="54">
        <v>160.2466</v>
      </c>
      <c r="J77" s="54">
        <v>166.2466</v>
      </c>
      <c r="K77" s="61">
        <f>ROUND(K76*0.35,-1)</f>
        <v>290</v>
      </c>
      <c r="L77" s="59">
        <f t="shared" ref="L77:N77" si="18">ROUND(L76*0.35,-1)</f>
        <v>330</v>
      </c>
      <c r="M77" s="59">
        <f t="shared" si="18"/>
        <v>390</v>
      </c>
      <c r="N77" s="59">
        <f t="shared" si="18"/>
        <v>410</v>
      </c>
      <c r="O77" s="15"/>
      <c r="P77" s="121">
        <v>140</v>
      </c>
      <c r="Q77" s="60">
        <v>175</v>
      </c>
      <c r="R77" s="60">
        <v>245</v>
      </c>
      <c r="S77" s="60">
        <v>280</v>
      </c>
      <c r="T77" s="60">
        <v>350</v>
      </c>
      <c r="U77" s="60">
        <v>350</v>
      </c>
      <c r="V77" s="70"/>
      <c r="W77" s="66"/>
    </row>
    <row r="78" spans="1:23" ht="20.25" x14ac:dyDescent="0.25">
      <c r="A78" s="124"/>
      <c r="B78" s="125"/>
      <c r="C78" s="126"/>
      <c r="D78" s="127"/>
      <c r="E78" s="127"/>
      <c r="F78" s="127"/>
      <c r="G78" s="127"/>
      <c r="H78" s="127"/>
      <c r="I78" s="127"/>
      <c r="J78" s="127"/>
      <c r="K78" s="128"/>
      <c r="L78" s="129"/>
      <c r="M78" s="129"/>
      <c r="N78" s="130"/>
      <c r="O78" s="131"/>
      <c r="P78" s="132"/>
      <c r="Q78" s="131"/>
      <c r="R78" s="131"/>
      <c r="S78" s="131"/>
      <c r="T78" s="131"/>
      <c r="U78" s="131"/>
      <c r="V78" s="133"/>
      <c r="W78" s="134"/>
    </row>
    <row r="79" spans="1:23" ht="39" x14ac:dyDescent="0.25">
      <c r="A79" s="182" t="s">
        <v>47</v>
      </c>
      <c r="B79" s="135" t="s">
        <v>48</v>
      </c>
      <c r="C79" s="136">
        <v>741.2</v>
      </c>
      <c r="D79" s="137">
        <v>756.23299999999995</v>
      </c>
      <c r="E79" s="137">
        <v>786.23299999999995</v>
      </c>
      <c r="F79" s="137">
        <v>786.23299999999995</v>
      </c>
      <c r="G79" s="137">
        <v>801.23299999999995</v>
      </c>
      <c r="H79" s="137">
        <v>786.23299999999995</v>
      </c>
      <c r="I79" s="137">
        <v>801.23299999999995</v>
      </c>
      <c r="J79" s="137">
        <v>831.23299999999995</v>
      </c>
      <c r="K79" s="138">
        <v>750</v>
      </c>
      <c r="L79" s="139">
        <f>ROUND(K79*1.12,-1)</f>
        <v>840</v>
      </c>
      <c r="M79" s="139">
        <f>ROUND(L79*1.17,-1)</f>
        <v>980</v>
      </c>
      <c r="N79" s="139">
        <f>ROUND(M79*1.05,-1)</f>
        <v>1030</v>
      </c>
      <c r="O79" s="140"/>
      <c r="P79" s="138">
        <v>60</v>
      </c>
      <c r="Q79" s="139">
        <v>75</v>
      </c>
      <c r="R79" s="139">
        <v>105</v>
      </c>
      <c r="S79" s="139">
        <v>120</v>
      </c>
      <c r="T79" s="139">
        <v>150</v>
      </c>
      <c r="U79" s="139">
        <v>150</v>
      </c>
      <c r="V79" s="141">
        <v>12</v>
      </c>
      <c r="W79" s="142"/>
    </row>
    <row r="80" spans="1:23" ht="20.25" x14ac:dyDescent="0.25">
      <c r="A80" s="183"/>
      <c r="B80" s="6" t="s">
        <v>227</v>
      </c>
      <c r="C80" s="53">
        <v>59.296000000000006</v>
      </c>
      <c r="D80" s="54">
        <v>75.6233</v>
      </c>
      <c r="E80" s="54">
        <v>78.6233</v>
      </c>
      <c r="F80" s="54">
        <v>78.6233</v>
      </c>
      <c r="G80" s="54">
        <v>120.18494999999999</v>
      </c>
      <c r="H80" s="54">
        <v>78.6233</v>
      </c>
      <c r="I80" s="54">
        <v>160.2466</v>
      </c>
      <c r="J80" s="54">
        <v>166.2466</v>
      </c>
      <c r="K80" s="61">
        <f>ROUND(K79*0.35,-1)</f>
        <v>260</v>
      </c>
      <c r="L80" s="59">
        <f t="shared" ref="L80:N80" si="19">ROUND(L79*0.35,-1)</f>
        <v>290</v>
      </c>
      <c r="M80" s="59">
        <f t="shared" si="19"/>
        <v>340</v>
      </c>
      <c r="N80" s="59">
        <f t="shared" si="19"/>
        <v>360</v>
      </c>
      <c r="O80" s="16"/>
      <c r="P80" s="121">
        <v>140</v>
      </c>
      <c r="Q80" s="60">
        <v>175</v>
      </c>
      <c r="R80" s="60">
        <v>245</v>
      </c>
      <c r="S80" s="60">
        <v>280</v>
      </c>
      <c r="T80" s="60">
        <v>350</v>
      </c>
      <c r="U80" s="60">
        <v>350</v>
      </c>
      <c r="V80" s="70"/>
      <c r="W80" s="66"/>
    </row>
    <row r="81" spans="1:23" ht="20.25" x14ac:dyDescent="0.25">
      <c r="A81" s="124"/>
      <c r="B81" s="125"/>
      <c r="C81" s="126"/>
      <c r="D81" s="127"/>
      <c r="E81" s="127"/>
      <c r="F81" s="127"/>
      <c r="G81" s="127"/>
      <c r="H81" s="127"/>
      <c r="I81" s="127"/>
      <c r="J81" s="127"/>
      <c r="K81" s="128"/>
      <c r="L81" s="129"/>
      <c r="M81" s="129"/>
      <c r="N81" s="130"/>
      <c r="O81" s="131"/>
      <c r="P81" s="132"/>
      <c r="Q81" s="131"/>
      <c r="R81" s="131"/>
      <c r="S81" s="131"/>
      <c r="T81" s="131"/>
      <c r="U81" s="131"/>
      <c r="V81" s="133"/>
      <c r="W81" s="134"/>
    </row>
    <row r="82" spans="1:23" ht="20.25" x14ac:dyDescent="0.25">
      <c r="A82" s="183" t="s">
        <v>49</v>
      </c>
      <c r="B82" s="6" t="s">
        <v>50</v>
      </c>
      <c r="C82" s="53">
        <v>781.2</v>
      </c>
      <c r="D82" s="54">
        <v>806.23299999999995</v>
      </c>
      <c r="E82" s="54">
        <v>856.23299999999995</v>
      </c>
      <c r="F82" s="54">
        <v>856.23299999999995</v>
      </c>
      <c r="G82" s="54">
        <v>881.23299999999995</v>
      </c>
      <c r="H82" s="54">
        <v>856.23299999999995</v>
      </c>
      <c r="I82" s="54">
        <v>881.23299999999995</v>
      </c>
      <c r="J82" s="54">
        <v>931.23299999999995</v>
      </c>
      <c r="K82" s="61">
        <v>1000</v>
      </c>
      <c r="L82" s="59">
        <f>ROUND(K82*1.12,-1)</f>
        <v>1120</v>
      </c>
      <c r="M82" s="59">
        <f>ROUND(L82*1.17,-1)</f>
        <v>1310</v>
      </c>
      <c r="N82" s="59">
        <f>ROUND(M82*1.05,-1)</f>
        <v>1380</v>
      </c>
      <c r="O82" s="15"/>
      <c r="P82" s="61">
        <v>100</v>
      </c>
      <c r="Q82" s="59">
        <v>125</v>
      </c>
      <c r="R82" s="59">
        <v>175</v>
      </c>
      <c r="S82" s="59">
        <v>200</v>
      </c>
      <c r="T82" s="59">
        <v>250</v>
      </c>
      <c r="U82" s="59">
        <v>250</v>
      </c>
      <c r="V82" s="70">
        <v>2</v>
      </c>
      <c r="W82" s="66">
        <v>54</v>
      </c>
    </row>
    <row r="83" spans="1:23" ht="20.25" x14ac:dyDescent="0.25">
      <c r="A83" s="183"/>
      <c r="B83" s="6" t="s">
        <v>227</v>
      </c>
      <c r="C83" s="53">
        <v>78.12</v>
      </c>
      <c r="D83" s="54">
        <v>120.93494999999999</v>
      </c>
      <c r="E83" s="54">
        <v>171.2466</v>
      </c>
      <c r="F83" s="54">
        <v>171.2466</v>
      </c>
      <c r="G83" s="54">
        <v>220.30824999999999</v>
      </c>
      <c r="H83" s="54">
        <v>171.2466</v>
      </c>
      <c r="I83" s="54">
        <v>220.30824999999999</v>
      </c>
      <c r="J83" s="54">
        <v>279.36989999999997</v>
      </c>
      <c r="K83" s="61">
        <f>ROUND(K82*0.35,-1)</f>
        <v>350</v>
      </c>
      <c r="L83" s="59">
        <f t="shared" ref="L83:N83" si="20">ROUND(L82*0.35,-1)</f>
        <v>390</v>
      </c>
      <c r="M83" s="59">
        <f t="shared" si="20"/>
        <v>460</v>
      </c>
      <c r="N83" s="59">
        <f t="shared" si="20"/>
        <v>480</v>
      </c>
      <c r="O83" s="15"/>
      <c r="P83" s="121">
        <v>320</v>
      </c>
      <c r="Q83" s="60">
        <v>400</v>
      </c>
      <c r="R83" s="60">
        <v>560</v>
      </c>
      <c r="S83" s="60">
        <v>640</v>
      </c>
      <c r="T83" s="60">
        <v>800</v>
      </c>
      <c r="U83" s="60">
        <v>800</v>
      </c>
      <c r="V83" s="70"/>
      <c r="W83" s="66"/>
    </row>
    <row r="84" spans="1:23" ht="20.25" x14ac:dyDescent="0.25">
      <c r="A84" s="124"/>
      <c r="B84" s="125"/>
      <c r="C84" s="126"/>
      <c r="D84" s="127"/>
      <c r="E84" s="127"/>
      <c r="F84" s="127"/>
      <c r="G84" s="127"/>
      <c r="H84" s="127"/>
      <c r="I84" s="127"/>
      <c r="J84" s="127"/>
      <c r="K84" s="128"/>
      <c r="L84" s="129"/>
      <c r="M84" s="129"/>
      <c r="N84" s="130"/>
      <c r="O84" s="131"/>
      <c r="P84" s="132"/>
      <c r="Q84" s="131"/>
      <c r="R84" s="131"/>
      <c r="S84" s="131"/>
      <c r="T84" s="131"/>
      <c r="U84" s="131"/>
      <c r="V84" s="133"/>
      <c r="W84" s="134"/>
    </row>
    <row r="85" spans="1:23" ht="20.25" x14ac:dyDescent="0.25">
      <c r="A85" s="183" t="s">
        <v>51</v>
      </c>
      <c r="B85" s="6" t="s">
        <v>52</v>
      </c>
      <c r="C85" s="53">
        <v>721.2</v>
      </c>
      <c r="D85" s="54">
        <v>731.23299999999995</v>
      </c>
      <c r="E85" s="54">
        <v>751.23299999999995</v>
      </c>
      <c r="F85" s="54">
        <v>751.23299999999995</v>
      </c>
      <c r="G85" s="54">
        <v>761.23299999999995</v>
      </c>
      <c r="H85" s="54">
        <v>751.23299999999995</v>
      </c>
      <c r="I85" s="54">
        <v>761.23299999999995</v>
      </c>
      <c r="J85" s="54">
        <v>781.23299999999995</v>
      </c>
      <c r="K85" s="61">
        <v>830</v>
      </c>
      <c r="L85" s="59">
        <f>ROUND(K85*1.12,-1)</f>
        <v>930</v>
      </c>
      <c r="M85" s="59">
        <f>ROUND(L85*1.17,-1)</f>
        <v>1090</v>
      </c>
      <c r="N85" s="59">
        <f>ROUND(M85*1.05,-1)</f>
        <v>1140</v>
      </c>
      <c r="O85" s="15"/>
      <c r="P85" s="61">
        <v>40</v>
      </c>
      <c r="Q85" s="59">
        <v>50</v>
      </c>
      <c r="R85" s="59">
        <v>70</v>
      </c>
      <c r="S85" s="59">
        <v>80</v>
      </c>
      <c r="T85" s="59">
        <v>100</v>
      </c>
      <c r="U85" s="59">
        <v>100</v>
      </c>
      <c r="V85" s="70">
        <v>7</v>
      </c>
      <c r="W85" s="66"/>
    </row>
    <row r="86" spans="1:23" ht="20.25" x14ac:dyDescent="0.25">
      <c r="A86" s="183"/>
      <c r="B86" s="6" t="s">
        <v>227</v>
      </c>
      <c r="C86" s="53">
        <v>43.271999999999998</v>
      </c>
      <c r="D86" s="54">
        <v>51.186309999999999</v>
      </c>
      <c r="E86" s="54">
        <v>75.1233</v>
      </c>
      <c r="F86" s="54">
        <v>75.1233</v>
      </c>
      <c r="G86" s="54">
        <v>114.18494999999999</v>
      </c>
      <c r="H86" s="54">
        <v>75.1233</v>
      </c>
      <c r="I86" s="54">
        <v>114.18494999999999</v>
      </c>
      <c r="J86" s="54">
        <v>117.18494999999999</v>
      </c>
      <c r="K86" s="61">
        <f>ROUND(K85*0.35,-1)</f>
        <v>290</v>
      </c>
      <c r="L86" s="59">
        <f t="shared" ref="L86:N86" si="21">ROUND(L85*0.35,-1)</f>
        <v>330</v>
      </c>
      <c r="M86" s="59">
        <f t="shared" si="21"/>
        <v>380</v>
      </c>
      <c r="N86" s="59">
        <f t="shared" si="21"/>
        <v>400</v>
      </c>
      <c r="O86" s="15"/>
      <c r="P86" s="121">
        <v>100</v>
      </c>
      <c r="Q86" s="60">
        <v>125</v>
      </c>
      <c r="R86" s="60">
        <v>175</v>
      </c>
      <c r="S86" s="60">
        <v>200</v>
      </c>
      <c r="T86" s="60">
        <v>250</v>
      </c>
      <c r="U86" s="60">
        <v>250</v>
      </c>
      <c r="V86" s="70"/>
      <c r="W86" s="66"/>
    </row>
    <row r="87" spans="1:23" ht="20.25" x14ac:dyDescent="0.25">
      <c r="A87" s="124"/>
      <c r="B87" s="125"/>
      <c r="C87" s="126"/>
      <c r="D87" s="127"/>
      <c r="E87" s="127"/>
      <c r="F87" s="127"/>
      <c r="G87" s="127"/>
      <c r="H87" s="127"/>
      <c r="I87" s="127"/>
      <c r="J87" s="127"/>
      <c r="K87" s="128"/>
      <c r="L87" s="129"/>
      <c r="M87" s="129"/>
      <c r="N87" s="130"/>
      <c r="O87" s="131"/>
      <c r="P87" s="132"/>
      <c r="Q87" s="131"/>
      <c r="R87" s="131"/>
      <c r="S87" s="131"/>
      <c r="T87" s="131"/>
      <c r="U87" s="131"/>
      <c r="V87" s="133"/>
      <c r="W87" s="134"/>
    </row>
    <row r="88" spans="1:23" ht="58.5" x14ac:dyDescent="0.25">
      <c r="A88" s="182" t="s">
        <v>53</v>
      </c>
      <c r="B88" s="135" t="s">
        <v>238</v>
      </c>
      <c r="C88" s="136">
        <v>721.2</v>
      </c>
      <c r="D88" s="137">
        <v>731.23299999999995</v>
      </c>
      <c r="E88" s="137">
        <v>751.23299999999995</v>
      </c>
      <c r="F88" s="137">
        <v>751.23299999999995</v>
      </c>
      <c r="G88" s="137">
        <v>761.23299999999995</v>
      </c>
      <c r="H88" s="137">
        <v>751.23299999999995</v>
      </c>
      <c r="I88" s="137">
        <v>761.23299999999995</v>
      </c>
      <c r="J88" s="137">
        <v>781.23299999999995</v>
      </c>
      <c r="K88" s="138">
        <v>1000</v>
      </c>
      <c r="L88" s="139">
        <f>ROUND(K88*1.12,-1)</f>
        <v>1120</v>
      </c>
      <c r="M88" s="139">
        <f>ROUND(L88*1.17,-1)</f>
        <v>1310</v>
      </c>
      <c r="N88" s="139">
        <f>ROUND(M88*1.05,-1)</f>
        <v>1380</v>
      </c>
      <c r="O88" s="140"/>
      <c r="P88" s="138">
        <v>40</v>
      </c>
      <c r="Q88" s="139">
        <v>50</v>
      </c>
      <c r="R88" s="139">
        <v>70</v>
      </c>
      <c r="S88" s="139">
        <v>80</v>
      </c>
      <c r="T88" s="139">
        <v>100</v>
      </c>
      <c r="U88" s="139">
        <v>100</v>
      </c>
      <c r="V88" s="141">
        <v>32</v>
      </c>
      <c r="W88" s="142"/>
    </row>
    <row r="89" spans="1:23" ht="20.25" x14ac:dyDescent="0.25">
      <c r="A89" s="183"/>
      <c r="B89" s="6" t="s">
        <v>227</v>
      </c>
      <c r="C89" s="53">
        <v>108.18</v>
      </c>
      <c r="D89" s="54">
        <v>146.2466</v>
      </c>
      <c r="E89" s="54">
        <v>187.80824999999999</v>
      </c>
      <c r="F89" s="54">
        <v>187.80824999999999</v>
      </c>
      <c r="G89" s="54">
        <v>228.36989999999997</v>
      </c>
      <c r="H89" s="54">
        <v>187.80824999999999</v>
      </c>
      <c r="I89" s="54">
        <v>228.36989999999997</v>
      </c>
      <c r="J89" s="54">
        <v>273.43154999999996</v>
      </c>
      <c r="K89" s="61">
        <f>ROUND(K88*0.35,-1)</f>
        <v>350</v>
      </c>
      <c r="L89" s="59">
        <f t="shared" ref="L89:N89" si="22">ROUND(L88*0.35,-1)</f>
        <v>390</v>
      </c>
      <c r="M89" s="59">
        <f t="shared" si="22"/>
        <v>460</v>
      </c>
      <c r="N89" s="59">
        <f t="shared" si="22"/>
        <v>480</v>
      </c>
      <c r="O89" s="16"/>
      <c r="P89" s="121">
        <v>280</v>
      </c>
      <c r="Q89" s="60">
        <v>350</v>
      </c>
      <c r="R89" s="60">
        <v>490</v>
      </c>
      <c r="S89" s="60">
        <v>560</v>
      </c>
      <c r="T89" s="60">
        <v>700</v>
      </c>
      <c r="U89" s="60">
        <v>700</v>
      </c>
      <c r="V89" s="70"/>
      <c r="W89" s="66"/>
    </row>
    <row r="90" spans="1:23" ht="20.25" x14ac:dyDescent="0.25">
      <c r="A90" s="124"/>
      <c r="B90" s="125"/>
      <c r="C90" s="126"/>
      <c r="D90" s="127"/>
      <c r="E90" s="127"/>
      <c r="F90" s="127"/>
      <c r="G90" s="127"/>
      <c r="H90" s="127"/>
      <c r="I90" s="127"/>
      <c r="J90" s="127"/>
      <c r="K90" s="128"/>
      <c r="L90" s="129"/>
      <c r="M90" s="129"/>
      <c r="N90" s="130"/>
      <c r="O90" s="131"/>
      <c r="P90" s="132"/>
      <c r="Q90" s="131"/>
      <c r="R90" s="131"/>
      <c r="S90" s="131"/>
      <c r="T90" s="131"/>
      <c r="U90" s="131"/>
      <c r="V90" s="133"/>
      <c r="W90" s="134"/>
    </row>
    <row r="91" spans="1:23" ht="20.25" x14ac:dyDescent="0.25">
      <c r="A91" s="182" t="s">
        <v>54</v>
      </c>
      <c r="B91" s="135" t="s">
        <v>55</v>
      </c>
      <c r="C91" s="136">
        <v>761.2</v>
      </c>
      <c r="D91" s="137">
        <v>781.23299999999995</v>
      </c>
      <c r="E91" s="137">
        <v>821.23299999999995</v>
      </c>
      <c r="F91" s="137">
        <v>821.23299999999995</v>
      </c>
      <c r="G91" s="137">
        <v>841.23299999999995</v>
      </c>
      <c r="H91" s="137">
        <v>821.23299999999995</v>
      </c>
      <c r="I91" s="137">
        <v>841.23299999999995</v>
      </c>
      <c r="J91" s="137">
        <v>881.23299999999995</v>
      </c>
      <c r="K91" s="138">
        <v>800</v>
      </c>
      <c r="L91" s="139">
        <f>ROUND(K91*1.12,-1)</f>
        <v>900</v>
      </c>
      <c r="M91" s="139">
        <f>ROUND(L91*1.17,-1)</f>
        <v>1050</v>
      </c>
      <c r="N91" s="139">
        <f>ROUND(M91*1.05,-1)</f>
        <v>1100</v>
      </c>
      <c r="O91" s="139"/>
      <c r="P91" s="138">
        <v>120</v>
      </c>
      <c r="Q91" s="139">
        <v>150</v>
      </c>
      <c r="R91" s="139">
        <v>210</v>
      </c>
      <c r="S91" s="139">
        <v>240</v>
      </c>
      <c r="T91" s="139">
        <v>300</v>
      </c>
      <c r="U91" s="139">
        <v>300</v>
      </c>
      <c r="V91" s="141">
        <v>0</v>
      </c>
      <c r="W91" s="142"/>
    </row>
    <row r="92" spans="1:23" ht="20.25" x14ac:dyDescent="0.25">
      <c r="A92" s="183"/>
      <c r="B92" s="6" t="s">
        <v>227</v>
      </c>
      <c r="C92" s="53">
        <v>76.12</v>
      </c>
      <c r="D92" s="54">
        <v>117.18494999999999</v>
      </c>
      <c r="E92" s="54">
        <v>164.2466</v>
      </c>
      <c r="F92" s="54">
        <v>164.2466</v>
      </c>
      <c r="G92" s="54">
        <v>210.30824999999999</v>
      </c>
      <c r="H92" s="54">
        <v>164.2466</v>
      </c>
      <c r="I92" s="54">
        <v>210.30824999999999</v>
      </c>
      <c r="J92" s="54">
        <v>264.36989999999997</v>
      </c>
      <c r="K92" s="61">
        <f>ROUND(K91*0.35,-1)</f>
        <v>280</v>
      </c>
      <c r="L92" s="59">
        <f t="shared" ref="L92:N92" si="23">ROUND(L91*0.35,-1)</f>
        <v>320</v>
      </c>
      <c r="M92" s="59">
        <f t="shared" si="23"/>
        <v>370</v>
      </c>
      <c r="N92" s="59">
        <f t="shared" si="23"/>
        <v>390</v>
      </c>
      <c r="O92" s="16"/>
      <c r="P92" s="121">
        <v>280</v>
      </c>
      <c r="Q92" s="60">
        <v>350</v>
      </c>
      <c r="R92" s="60">
        <v>490</v>
      </c>
      <c r="S92" s="60">
        <v>560</v>
      </c>
      <c r="T92" s="60">
        <v>700</v>
      </c>
      <c r="U92" s="60">
        <v>700</v>
      </c>
      <c r="V92" s="70"/>
      <c r="W92" s="66"/>
    </row>
    <row r="93" spans="1:23" ht="20.25" x14ac:dyDescent="0.25">
      <c r="A93" s="124"/>
      <c r="B93" s="125"/>
      <c r="C93" s="126"/>
      <c r="D93" s="127"/>
      <c r="E93" s="127"/>
      <c r="F93" s="127"/>
      <c r="G93" s="127"/>
      <c r="H93" s="127"/>
      <c r="I93" s="127"/>
      <c r="J93" s="127"/>
      <c r="K93" s="128"/>
      <c r="L93" s="129"/>
      <c r="M93" s="129"/>
      <c r="N93" s="130"/>
      <c r="O93" s="131"/>
      <c r="P93" s="132"/>
      <c r="Q93" s="131"/>
      <c r="R93" s="131"/>
      <c r="S93" s="131"/>
      <c r="T93" s="131"/>
      <c r="U93" s="131"/>
      <c r="V93" s="133"/>
      <c r="W93" s="134"/>
    </row>
    <row r="94" spans="1:23" ht="20.25" x14ac:dyDescent="0.25">
      <c r="A94" s="182" t="s">
        <v>56</v>
      </c>
      <c r="B94" s="135" t="s">
        <v>57</v>
      </c>
      <c r="C94" s="136">
        <v>801.2</v>
      </c>
      <c r="D94" s="137">
        <v>831.23299999999995</v>
      </c>
      <c r="E94" s="137">
        <v>891.23299999999995</v>
      </c>
      <c r="F94" s="137">
        <v>891.23299999999995</v>
      </c>
      <c r="G94" s="137">
        <v>921.23299999999995</v>
      </c>
      <c r="H94" s="137">
        <v>891.23299999999995</v>
      </c>
      <c r="I94" s="137">
        <v>921.23299999999995</v>
      </c>
      <c r="J94" s="137">
        <v>981.23299999999995</v>
      </c>
      <c r="K94" s="138">
        <v>930</v>
      </c>
      <c r="L94" s="139">
        <f>ROUND(K94*1.12,-1)</f>
        <v>1040</v>
      </c>
      <c r="M94" s="139">
        <f>ROUND(L94*1.17,-1)</f>
        <v>1220</v>
      </c>
      <c r="N94" s="139">
        <f>ROUND(M94*1.05,-1)</f>
        <v>1280</v>
      </c>
      <c r="O94" s="140"/>
      <c r="P94" s="138">
        <v>120</v>
      </c>
      <c r="Q94" s="139">
        <v>150</v>
      </c>
      <c r="R94" s="139">
        <v>210</v>
      </c>
      <c r="S94" s="139">
        <v>240</v>
      </c>
      <c r="T94" s="139">
        <v>300</v>
      </c>
      <c r="U94" s="139">
        <v>300</v>
      </c>
      <c r="V94" s="141">
        <v>0</v>
      </c>
      <c r="W94" s="142"/>
    </row>
    <row r="95" spans="1:23" ht="20.25" x14ac:dyDescent="0.25">
      <c r="A95" s="183"/>
      <c r="B95" s="6" t="s">
        <v>227</v>
      </c>
      <c r="C95" s="53">
        <v>80.12</v>
      </c>
      <c r="D95" s="54">
        <v>124.68494999999999</v>
      </c>
      <c r="E95" s="54">
        <v>178.2466</v>
      </c>
      <c r="F95" s="54">
        <v>178.2466</v>
      </c>
      <c r="G95" s="54">
        <v>230.30824999999999</v>
      </c>
      <c r="H95" s="54">
        <v>178.2466</v>
      </c>
      <c r="I95" s="54">
        <v>230.30824999999999</v>
      </c>
      <c r="J95" s="54">
        <v>294.36989999999997</v>
      </c>
      <c r="K95" s="61">
        <f>ROUND(K94*0.35,-1)</f>
        <v>330</v>
      </c>
      <c r="L95" s="59">
        <f t="shared" ref="L95:N95" si="24">ROUND(L94*0.35,-1)</f>
        <v>360</v>
      </c>
      <c r="M95" s="59">
        <f t="shared" si="24"/>
        <v>430</v>
      </c>
      <c r="N95" s="59">
        <f t="shared" si="24"/>
        <v>450</v>
      </c>
      <c r="O95" s="16"/>
      <c r="P95" s="121">
        <v>280</v>
      </c>
      <c r="Q95" s="60">
        <v>350</v>
      </c>
      <c r="R95" s="60">
        <v>490</v>
      </c>
      <c r="S95" s="60">
        <v>560</v>
      </c>
      <c r="T95" s="60">
        <v>700</v>
      </c>
      <c r="U95" s="60">
        <v>700</v>
      </c>
      <c r="V95" s="70"/>
      <c r="W95" s="66"/>
    </row>
    <row r="96" spans="1:23" ht="20.25" x14ac:dyDescent="0.25">
      <c r="A96" s="124"/>
      <c r="B96" s="125"/>
      <c r="C96" s="126"/>
      <c r="D96" s="127"/>
      <c r="E96" s="127"/>
      <c r="F96" s="127"/>
      <c r="G96" s="127"/>
      <c r="H96" s="127"/>
      <c r="I96" s="127"/>
      <c r="J96" s="127"/>
      <c r="K96" s="128"/>
      <c r="L96" s="129"/>
      <c r="M96" s="129"/>
      <c r="N96" s="130"/>
      <c r="O96" s="131"/>
      <c r="P96" s="132"/>
      <c r="Q96" s="131"/>
      <c r="R96" s="131"/>
      <c r="S96" s="131"/>
      <c r="T96" s="131"/>
      <c r="U96" s="131"/>
      <c r="V96" s="133"/>
      <c r="W96" s="134"/>
    </row>
    <row r="97" spans="1:23" ht="20.25" x14ac:dyDescent="0.25">
      <c r="A97" s="182" t="s">
        <v>58</v>
      </c>
      <c r="B97" s="135" t="s">
        <v>59</v>
      </c>
      <c r="C97" s="136">
        <v>761.2</v>
      </c>
      <c r="D97" s="137">
        <v>781.23299999999995</v>
      </c>
      <c r="E97" s="137">
        <v>821.23299999999995</v>
      </c>
      <c r="F97" s="137">
        <v>821.23299999999995</v>
      </c>
      <c r="G97" s="137">
        <v>841.23299999999995</v>
      </c>
      <c r="H97" s="137">
        <v>821.23299999999995</v>
      </c>
      <c r="I97" s="137">
        <v>841.23299999999995</v>
      </c>
      <c r="J97" s="137">
        <v>881.23299999999995</v>
      </c>
      <c r="K97" s="138">
        <v>880</v>
      </c>
      <c r="L97" s="139">
        <f>ROUND(K97*1.12,-1)</f>
        <v>990</v>
      </c>
      <c r="M97" s="139">
        <f>ROUND(L97*1.17,-1)</f>
        <v>1160</v>
      </c>
      <c r="N97" s="139">
        <f>ROUND(M97*1.05,-1)</f>
        <v>1220</v>
      </c>
      <c r="O97" s="140"/>
      <c r="P97" s="138">
        <v>80</v>
      </c>
      <c r="Q97" s="139">
        <v>100</v>
      </c>
      <c r="R97" s="139">
        <v>140</v>
      </c>
      <c r="S97" s="139">
        <v>160</v>
      </c>
      <c r="T97" s="139">
        <v>200</v>
      </c>
      <c r="U97" s="139">
        <v>200</v>
      </c>
      <c r="V97" s="141">
        <v>0</v>
      </c>
      <c r="W97" s="142"/>
    </row>
    <row r="98" spans="1:23" ht="20.25" x14ac:dyDescent="0.25">
      <c r="A98" s="183"/>
      <c r="B98" s="6" t="s">
        <v>227</v>
      </c>
      <c r="C98" s="53">
        <v>76.12</v>
      </c>
      <c r="D98" s="54">
        <v>117.18494999999999</v>
      </c>
      <c r="E98" s="54">
        <v>164.2466</v>
      </c>
      <c r="F98" s="54">
        <v>164.2466</v>
      </c>
      <c r="G98" s="54">
        <v>210.30824999999999</v>
      </c>
      <c r="H98" s="54">
        <v>164.2466</v>
      </c>
      <c r="I98" s="54">
        <v>210.30824999999999</v>
      </c>
      <c r="J98" s="54">
        <v>264.36989999999997</v>
      </c>
      <c r="K98" s="61">
        <f>ROUND(K97*0.35,-1)</f>
        <v>310</v>
      </c>
      <c r="L98" s="59">
        <f t="shared" ref="L98:N98" si="25">ROUND(L97*0.35,-1)</f>
        <v>350</v>
      </c>
      <c r="M98" s="59">
        <f t="shared" si="25"/>
        <v>410</v>
      </c>
      <c r="N98" s="59">
        <f t="shared" si="25"/>
        <v>430</v>
      </c>
      <c r="O98" s="16"/>
      <c r="P98" s="121">
        <v>260</v>
      </c>
      <c r="Q98" s="60">
        <v>325</v>
      </c>
      <c r="R98" s="60">
        <v>455</v>
      </c>
      <c r="S98" s="60">
        <v>520</v>
      </c>
      <c r="T98" s="60">
        <v>650</v>
      </c>
      <c r="U98" s="60">
        <v>650</v>
      </c>
      <c r="V98" s="70"/>
      <c r="W98" s="66"/>
    </row>
    <row r="99" spans="1:23" ht="20.25" x14ac:dyDescent="0.25">
      <c r="A99" s="124"/>
      <c r="B99" s="125"/>
      <c r="C99" s="126"/>
      <c r="D99" s="127"/>
      <c r="E99" s="127"/>
      <c r="F99" s="127"/>
      <c r="G99" s="127"/>
      <c r="H99" s="127"/>
      <c r="I99" s="127"/>
      <c r="J99" s="127"/>
      <c r="K99" s="128"/>
      <c r="L99" s="129"/>
      <c r="M99" s="129"/>
      <c r="N99" s="130"/>
      <c r="O99" s="131"/>
      <c r="P99" s="132"/>
      <c r="Q99" s="131"/>
      <c r="R99" s="131"/>
      <c r="S99" s="131"/>
      <c r="T99" s="131"/>
      <c r="U99" s="131"/>
      <c r="V99" s="133"/>
      <c r="W99" s="134"/>
    </row>
    <row r="100" spans="1:23" ht="39" x14ac:dyDescent="0.25">
      <c r="A100" s="182" t="s">
        <v>60</v>
      </c>
      <c r="B100" s="135" t="s">
        <v>61</v>
      </c>
      <c r="C100" s="136">
        <v>801.2</v>
      </c>
      <c r="D100" s="137">
        <v>831.23299999999995</v>
      </c>
      <c r="E100" s="137">
        <v>891.23299999999995</v>
      </c>
      <c r="F100" s="137">
        <v>891.23299999999995</v>
      </c>
      <c r="G100" s="137">
        <v>921.23299999999995</v>
      </c>
      <c r="H100" s="137">
        <v>891.23299999999995</v>
      </c>
      <c r="I100" s="137">
        <v>921.23299999999995</v>
      </c>
      <c r="J100" s="137">
        <v>981.23299999999995</v>
      </c>
      <c r="K100" s="138">
        <v>930</v>
      </c>
      <c r="L100" s="139">
        <f>ROUND(K100*1.12,-1)</f>
        <v>1040</v>
      </c>
      <c r="M100" s="139">
        <f>ROUND(L100*1.17,-1)</f>
        <v>1220</v>
      </c>
      <c r="N100" s="139">
        <f>ROUND(M100*1.05,-1)</f>
        <v>1280</v>
      </c>
      <c r="O100" s="140"/>
      <c r="P100" s="138">
        <v>120</v>
      </c>
      <c r="Q100" s="139">
        <v>150</v>
      </c>
      <c r="R100" s="139">
        <v>210</v>
      </c>
      <c r="S100" s="139">
        <v>240</v>
      </c>
      <c r="T100" s="139">
        <v>300</v>
      </c>
      <c r="U100" s="139">
        <v>300</v>
      </c>
      <c r="V100" s="141">
        <v>1</v>
      </c>
      <c r="W100" s="142"/>
    </row>
    <row r="101" spans="1:23" ht="20.25" x14ac:dyDescent="0.25">
      <c r="A101" s="183"/>
      <c r="B101" s="6" t="s">
        <v>227</v>
      </c>
      <c r="C101" s="53">
        <v>80.12</v>
      </c>
      <c r="D101" s="54">
        <v>124.68494999999999</v>
      </c>
      <c r="E101" s="54">
        <v>178.2466</v>
      </c>
      <c r="F101" s="54">
        <v>178.2466</v>
      </c>
      <c r="G101" s="54">
        <v>230.30824999999999</v>
      </c>
      <c r="H101" s="54">
        <v>178.2466</v>
      </c>
      <c r="I101" s="54">
        <v>230.30824999999999</v>
      </c>
      <c r="J101" s="54">
        <v>294.36989999999997</v>
      </c>
      <c r="K101" s="61">
        <f>ROUND(K100*0.35,-1)</f>
        <v>330</v>
      </c>
      <c r="L101" s="59">
        <f t="shared" ref="L101:N101" si="26">ROUND(L100*0.35,-1)</f>
        <v>360</v>
      </c>
      <c r="M101" s="59">
        <f t="shared" si="26"/>
        <v>430</v>
      </c>
      <c r="N101" s="59">
        <f t="shared" si="26"/>
        <v>450</v>
      </c>
      <c r="O101" s="16"/>
      <c r="P101" s="121">
        <v>280</v>
      </c>
      <c r="Q101" s="60">
        <v>350</v>
      </c>
      <c r="R101" s="60">
        <v>490</v>
      </c>
      <c r="S101" s="60">
        <v>560</v>
      </c>
      <c r="T101" s="60">
        <v>700</v>
      </c>
      <c r="U101" s="60">
        <v>700</v>
      </c>
      <c r="V101" s="70"/>
      <c r="W101" s="66"/>
    </row>
    <row r="102" spans="1:23" ht="20.25" x14ac:dyDescent="0.25">
      <c r="A102" s="124"/>
      <c r="B102" s="125"/>
      <c r="C102" s="126"/>
      <c r="D102" s="127"/>
      <c r="E102" s="127"/>
      <c r="F102" s="127"/>
      <c r="G102" s="127"/>
      <c r="H102" s="127"/>
      <c r="I102" s="127"/>
      <c r="J102" s="127"/>
      <c r="K102" s="128"/>
      <c r="L102" s="129"/>
      <c r="M102" s="129"/>
      <c r="N102" s="130"/>
      <c r="O102" s="131"/>
      <c r="P102" s="132"/>
      <c r="Q102" s="131"/>
      <c r="R102" s="131"/>
      <c r="S102" s="131"/>
      <c r="T102" s="131"/>
      <c r="U102" s="131"/>
      <c r="V102" s="133"/>
      <c r="W102" s="134"/>
    </row>
    <row r="103" spans="1:23" ht="39" x14ac:dyDescent="0.25">
      <c r="A103" s="182" t="s">
        <v>62</v>
      </c>
      <c r="B103" s="135" t="s">
        <v>239</v>
      </c>
      <c r="C103" s="136">
        <v>721.2</v>
      </c>
      <c r="D103" s="137">
        <v>731.23299999999995</v>
      </c>
      <c r="E103" s="137">
        <v>751.23299999999995</v>
      </c>
      <c r="F103" s="137">
        <v>751.23299999999995</v>
      </c>
      <c r="G103" s="137">
        <v>761.23299999999995</v>
      </c>
      <c r="H103" s="137">
        <v>751.23299999999995</v>
      </c>
      <c r="I103" s="137">
        <v>761.23299999999995</v>
      </c>
      <c r="J103" s="137">
        <v>781.23299999999995</v>
      </c>
      <c r="K103" s="138">
        <v>860</v>
      </c>
      <c r="L103" s="139">
        <f>ROUND(K103*1.12,-1)</f>
        <v>960</v>
      </c>
      <c r="M103" s="139">
        <f>ROUND(L103*1.17,-1)</f>
        <v>1120</v>
      </c>
      <c r="N103" s="139">
        <f>ROUND(M103*1.05,-1)</f>
        <v>1180</v>
      </c>
      <c r="O103" s="140"/>
      <c r="P103" s="138">
        <v>40</v>
      </c>
      <c r="Q103" s="139">
        <v>50</v>
      </c>
      <c r="R103" s="139">
        <v>70</v>
      </c>
      <c r="S103" s="139">
        <v>80</v>
      </c>
      <c r="T103" s="139">
        <v>100</v>
      </c>
      <c r="U103" s="139">
        <v>100</v>
      </c>
      <c r="V103" s="141">
        <v>9</v>
      </c>
      <c r="W103" s="142"/>
    </row>
    <row r="104" spans="1:23" ht="20.25" x14ac:dyDescent="0.25">
      <c r="A104" s="183"/>
      <c r="B104" s="6" t="s">
        <v>227</v>
      </c>
      <c r="C104" s="53">
        <v>72.12</v>
      </c>
      <c r="D104" s="54">
        <v>109.68494999999999</v>
      </c>
      <c r="E104" s="54">
        <v>150.2466</v>
      </c>
      <c r="F104" s="54">
        <v>150.2466</v>
      </c>
      <c r="G104" s="54">
        <v>190.30824999999999</v>
      </c>
      <c r="H104" s="54">
        <v>150.2466</v>
      </c>
      <c r="I104" s="54">
        <v>190.30824999999999</v>
      </c>
      <c r="J104" s="54">
        <v>234.36989999999997</v>
      </c>
      <c r="K104" s="61">
        <f>ROUND(K103*0.35,-1)</f>
        <v>300</v>
      </c>
      <c r="L104" s="59">
        <f t="shared" ref="L104:N104" si="27">ROUND(L103*0.35,-1)</f>
        <v>340</v>
      </c>
      <c r="M104" s="59">
        <f t="shared" si="27"/>
        <v>390</v>
      </c>
      <c r="N104" s="59">
        <f t="shared" si="27"/>
        <v>410</v>
      </c>
      <c r="O104" s="16"/>
      <c r="P104" s="121">
        <v>200</v>
      </c>
      <c r="Q104" s="60">
        <v>250</v>
      </c>
      <c r="R104" s="60">
        <v>350</v>
      </c>
      <c r="S104" s="60">
        <v>400</v>
      </c>
      <c r="T104" s="60">
        <v>500</v>
      </c>
      <c r="U104" s="60">
        <v>500</v>
      </c>
      <c r="V104" s="70"/>
      <c r="W104" s="66"/>
    </row>
    <row r="105" spans="1:23" ht="20.25" x14ac:dyDescent="0.25">
      <c r="A105" s="124"/>
      <c r="B105" s="125"/>
      <c r="C105" s="126"/>
      <c r="D105" s="127"/>
      <c r="E105" s="127"/>
      <c r="F105" s="127"/>
      <c r="G105" s="127"/>
      <c r="H105" s="127"/>
      <c r="I105" s="127"/>
      <c r="J105" s="127"/>
      <c r="K105" s="128"/>
      <c r="L105" s="129"/>
      <c r="M105" s="129"/>
      <c r="N105" s="130"/>
      <c r="O105" s="131"/>
      <c r="P105" s="132"/>
      <c r="Q105" s="131"/>
      <c r="R105" s="131"/>
      <c r="S105" s="131"/>
      <c r="T105" s="131"/>
      <c r="U105" s="131"/>
      <c r="V105" s="133"/>
      <c r="W105" s="134"/>
    </row>
    <row r="106" spans="1:23" ht="39" x14ac:dyDescent="0.25">
      <c r="A106" s="182" t="s">
        <v>63</v>
      </c>
      <c r="B106" s="135" t="s">
        <v>240</v>
      </c>
      <c r="C106" s="136">
        <v>801.2</v>
      </c>
      <c r="D106" s="137">
        <v>831.23299999999995</v>
      </c>
      <c r="E106" s="137">
        <v>891.23299999999995</v>
      </c>
      <c r="F106" s="137">
        <v>891.23299999999995</v>
      </c>
      <c r="G106" s="137">
        <v>921.23299999999995</v>
      </c>
      <c r="H106" s="137">
        <v>891.23299999999995</v>
      </c>
      <c r="I106" s="137">
        <v>921.23299999999995</v>
      </c>
      <c r="J106" s="137">
        <v>981.23299999999995</v>
      </c>
      <c r="K106" s="138">
        <v>930</v>
      </c>
      <c r="L106" s="139">
        <f>ROUND(K106*1.12,-1)</f>
        <v>1040</v>
      </c>
      <c r="M106" s="139">
        <f>ROUND(L106*1.17,-1)</f>
        <v>1220</v>
      </c>
      <c r="N106" s="139">
        <f>ROUND(M106*1.05,-1)</f>
        <v>1280</v>
      </c>
      <c r="O106" s="140"/>
      <c r="P106" s="138">
        <v>120</v>
      </c>
      <c r="Q106" s="139">
        <v>150</v>
      </c>
      <c r="R106" s="139">
        <v>210</v>
      </c>
      <c r="S106" s="139">
        <v>240</v>
      </c>
      <c r="T106" s="139">
        <v>300</v>
      </c>
      <c r="U106" s="139">
        <v>300</v>
      </c>
      <c r="V106" s="141">
        <v>16</v>
      </c>
      <c r="W106" s="142"/>
    </row>
    <row r="107" spans="1:23" ht="20.25" x14ac:dyDescent="0.25">
      <c r="A107" s="183"/>
      <c r="B107" s="6" t="s">
        <v>227</v>
      </c>
      <c r="C107" s="53">
        <v>80.12</v>
      </c>
      <c r="D107" s="54">
        <v>124.68494999999999</v>
      </c>
      <c r="E107" s="54">
        <v>178.2466</v>
      </c>
      <c r="F107" s="54">
        <v>178.2466</v>
      </c>
      <c r="G107" s="54">
        <v>230.30824999999999</v>
      </c>
      <c r="H107" s="54">
        <v>178.2466</v>
      </c>
      <c r="I107" s="54">
        <v>230.30824999999999</v>
      </c>
      <c r="J107" s="54">
        <v>294.36989999999997</v>
      </c>
      <c r="K107" s="61">
        <f>ROUND(K106*0.35,-1)</f>
        <v>330</v>
      </c>
      <c r="L107" s="59">
        <f t="shared" ref="L107:N107" si="28">ROUND(L106*0.35,-1)</f>
        <v>360</v>
      </c>
      <c r="M107" s="59">
        <f t="shared" si="28"/>
        <v>430</v>
      </c>
      <c r="N107" s="59">
        <f t="shared" si="28"/>
        <v>450</v>
      </c>
      <c r="O107" s="16"/>
      <c r="P107" s="121">
        <v>300</v>
      </c>
      <c r="Q107" s="60">
        <v>375</v>
      </c>
      <c r="R107" s="60">
        <v>525</v>
      </c>
      <c r="S107" s="60">
        <v>600</v>
      </c>
      <c r="T107" s="60">
        <v>750</v>
      </c>
      <c r="U107" s="60">
        <v>750</v>
      </c>
      <c r="V107" s="70"/>
      <c r="W107" s="66"/>
    </row>
    <row r="108" spans="1:23" ht="20.25" x14ac:dyDescent="0.25">
      <c r="A108" s="124"/>
      <c r="B108" s="125"/>
      <c r="C108" s="126"/>
      <c r="D108" s="127"/>
      <c r="E108" s="127"/>
      <c r="F108" s="127"/>
      <c r="G108" s="127"/>
      <c r="H108" s="127"/>
      <c r="I108" s="127"/>
      <c r="J108" s="127"/>
      <c r="K108" s="128"/>
      <c r="L108" s="129"/>
      <c r="M108" s="129"/>
      <c r="N108" s="130"/>
      <c r="O108" s="131"/>
      <c r="P108" s="132"/>
      <c r="Q108" s="131"/>
      <c r="R108" s="131"/>
      <c r="S108" s="131"/>
      <c r="T108" s="131"/>
      <c r="U108" s="131"/>
      <c r="V108" s="133"/>
      <c r="W108" s="134"/>
    </row>
    <row r="109" spans="1:23" ht="20.25" x14ac:dyDescent="0.25">
      <c r="A109" s="182" t="s">
        <v>64</v>
      </c>
      <c r="B109" s="135" t="s">
        <v>65</v>
      </c>
      <c r="C109" s="136">
        <v>721.2</v>
      </c>
      <c r="D109" s="137">
        <v>731.23299999999995</v>
      </c>
      <c r="E109" s="137">
        <v>751.23299999999995</v>
      </c>
      <c r="F109" s="137">
        <v>751.23299999999995</v>
      </c>
      <c r="G109" s="137">
        <v>761.23299999999995</v>
      </c>
      <c r="H109" s="137">
        <v>751.23299999999995</v>
      </c>
      <c r="I109" s="137">
        <v>761.23299999999995</v>
      </c>
      <c r="J109" s="137">
        <v>781.23299999999995</v>
      </c>
      <c r="K109" s="138">
        <v>830</v>
      </c>
      <c r="L109" s="139">
        <f>ROUND(K109*1.12,-1)</f>
        <v>930</v>
      </c>
      <c r="M109" s="139">
        <f>ROUND(L109*1.17,-1)</f>
        <v>1090</v>
      </c>
      <c r="N109" s="139">
        <f>ROUND(M109*1.05,-1)</f>
        <v>1140</v>
      </c>
      <c r="O109" s="140"/>
      <c r="P109" s="138">
        <v>40</v>
      </c>
      <c r="Q109" s="139">
        <v>50</v>
      </c>
      <c r="R109" s="139">
        <v>70</v>
      </c>
      <c r="S109" s="139">
        <v>80</v>
      </c>
      <c r="T109" s="139">
        <v>100</v>
      </c>
      <c r="U109" s="139">
        <v>100</v>
      </c>
      <c r="V109" s="141">
        <v>103</v>
      </c>
      <c r="W109" s="142"/>
    </row>
    <row r="110" spans="1:23" ht="20.25" x14ac:dyDescent="0.25">
      <c r="A110" s="183"/>
      <c r="B110" s="6" t="s">
        <v>227</v>
      </c>
      <c r="C110" s="53">
        <v>72.12</v>
      </c>
      <c r="D110" s="54">
        <v>109.68494999999999</v>
      </c>
      <c r="E110" s="54">
        <v>150.2466</v>
      </c>
      <c r="F110" s="54">
        <v>150.2466</v>
      </c>
      <c r="G110" s="54">
        <v>190.30824999999999</v>
      </c>
      <c r="H110" s="54">
        <v>150.2466</v>
      </c>
      <c r="I110" s="54">
        <v>190.30824999999999</v>
      </c>
      <c r="J110" s="54">
        <v>234.36989999999997</v>
      </c>
      <c r="K110" s="61">
        <f>ROUND(K109*0.35,-1)</f>
        <v>290</v>
      </c>
      <c r="L110" s="59">
        <f t="shared" ref="L110:N110" si="29">ROUND(L109*0.35,-1)</f>
        <v>330</v>
      </c>
      <c r="M110" s="59">
        <f t="shared" si="29"/>
        <v>380</v>
      </c>
      <c r="N110" s="59">
        <f t="shared" si="29"/>
        <v>400</v>
      </c>
      <c r="O110" s="16"/>
      <c r="P110" s="121">
        <v>220</v>
      </c>
      <c r="Q110" s="60">
        <v>275</v>
      </c>
      <c r="R110" s="60">
        <v>385</v>
      </c>
      <c r="S110" s="60">
        <v>440</v>
      </c>
      <c r="T110" s="60">
        <v>550</v>
      </c>
      <c r="U110" s="60">
        <v>550</v>
      </c>
      <c r="V110" s="70"/>
      <c r="W110" s="66"/>
    </row>
    <row r="111" spans="1:23" ht="20.25" x14ac:dyDescent="0.25">
      <c r="A111" s="124"/>
      <c r="B111" s="125"/>
      <c r="C111" s="126"/>
      <c r="D111" s="127"/>
      <c r="E111" s="127"/>
      <c r="F111" s="127"/>
      <c r="G111" s="127"/>
      <c r="H111" s="127"/>
      <c r="I111" s="127"/>
      <c r="J111" s="127"/>
      <c r="K111" s="128"/>
      <c r="L111" s="129"/>
      <c r="M111" s="129"/>
      <c r="N111" s="130"/>
      <c r="O111" s="131"/>
      <c r="P111" s="132"/>
      <c r="Q111" s="131"/>
      <c r="R111" s="131"/>
      <c r="S111" s="131"/>
      <c r="T111" s="131"/>
      <c r="U111" s="131"/>
      <c r="V111" s="133"/>
      <c r="W111" s="134"/>
    </row>
    <row r="112" spans="1:23" ht="39" x14ac:dyDescent="0.25">
      <c r="A112" s="182" t="s">
        <v>66</v>
      </c>
      <c r="B112" s="135" t="s">
        <v>241</v>
      </c>
      <c r="C112" s="136">
        <v>721.2</v>
      </c>
      <c r="D112" s="137">
        <v>731.23299999999995</v>
      </c>
      <c r="E112" s="137">
        <v>751.23299999999995</v>
      </c>
      <c r="F112" s="137">
        <v>751.23299999999995</v>
      </c>
      <c r="G112" s="137">
        <v>761.23299999999995</v>
      </c>
      <c r="H112" s="137">
        <v>751.23299999999995</v>
      </c>
      <c r="I112" s="137">
        <v>761.23299999999995</v>
      </c>
      <c r="J112" s="137">
        <v>781.23299999999995</v>
      </c>
      <c r="K112" s="138">
        <v>750</v>
      </c>
      <c r="L112" s="139">
        <f>ROUND(K112*1.12,-1)</f>
        <v>840</v>
      </c>
      <c r="M112" s="139">
        <f>ROUND(L112*1.17,-1)</f>
        <v>980</v>
      </c>
      <c r="N112" s="139">
        <f>ROUND(M112*1.05,-1)</f>
        <v>1030</v>
      </c>
      <c r="O112" s="140"/>
      <c r="P112" s="138">
        <v>40</v>
      </c>
      <c r="Q112" s="139">
        <v>50</v>
      </c>
      <c r="R112" s="139">
        <v>70</v>
      </c>
      <c r="S112" s="139">
        <v>80</v>
      </c>
      <c r="T112" s="139">
        <v>100</v>
      </c>
      <c r="U112" s="139">
        <v>100</v>
      </c>
      <c r="V112" s="141">
        <v>0</v>
      </c>
      <c r="W112" s="142"/>
    </row>
    <row r="113" spans="1:23" ht="20.25" x14ac:dyDescent="0.25">
      <c r="A113" s="183"/>
      <c r="B113" s="6" t="s">
        <v>227</v>
      </c>
      <c r="C113" s="53">
        <v>43.271999999999998</v>
      </c>
      <c r="D113" s="54">
        <v>51.186309999999999</v>
      </c>
      <c r="E113" s="54">
        <v>75.1233</v>
      </c>
      <c r="F113" s="54">
        <v>75.1233</v>
      </c>
      <c r="G113" s="54">
        <v>114.18494999999999</v>
      </c>
      <c r="H113" s="54">
        <v>75.1233</v>
      </c>
      <c r="I113" s="54">
        <v>114.18494999999999</v>
      </c>
      <c r="J113" s="54">
        <v>117.18494999999999</v>
      </c>
      <c r="K113" s="61">
        <f>ROUND(K112*0.35,-1)</f>
        <v>260</v>
      </c>
      <c r="L113" s="59">
        <f t="shared" ref="L113:N113" si="30">ROUND(L112*0.35,-1)</f>
        <v>290</v>
      </c>
      <c r="M113" s="59">
        <f t="shared" si="30"/>
        <v>340</v>
      </c>
      <c r="N113" s="59">
        <f t="shared" si="30"/>
        <v>360</v>
      </c>
      <c r="O113" s="16"/>
      <c r="P113" s="121">
        <v>100</v>
      </c>
      <c r="Q113" s="60">
        <v>125</v>
      </c>
      <c r="R113" s="60">
        <v>175</v>
      </c>
      <c r="S113" s="60">
        <v>200</v>
      </c>
      <c r="T113" s="60">
        <v>250</v>
      </c>
      <c r="U113" s="60">
        <v>250</v>
      </c>
      <c r="V113" s="70"/>
      <c r="W113" s="66"/>
    </row>
    <row r="114" spans="1:23" ht="20.25" x14ac:dyDescent="0.25">
      <c r="A114" s="124"/>
      <c r="B114" s="125"/>
      <c r="C114" s="126"/>
      <c r="D114" s="127"/>
      <c r="E114" s="127"/>
      <c r="F114" s="127"/>
      <c r="G114" s="127"/>
      <c r="H114" s="127"/>
      <c r="I114" s="127"/>
      <c r="J114" s="127"/>
      <c r="K114" s="128"/>
      <c r="L114" s="129"/>
      <c r="M114" s="129"/>
      <c r="N114" s="130"/>
      <c r="O114" s="131"/>
      <c r="P114" s="132"/>
      <c r="Q114" s="131"/>
      <c r="R114" s="131"/>
      <c r="S114" s="131"/>
      <c r="T114" s="131"/>
      <c r="U114" s="131"/>
      <c r="V114" s="133"/>
      <c r="W114" s="134"/>
    </row>
    <row r="115" spans="1:23" ht="20.25" x14ac:dyDescent="0.25">
      <c r="A115" s="182" t="s">
        <v>67</v>
      </c>
      <c r="B115" s="135" t="s">
        <v>68</v>
      </c>
      <c r="C115" s="136">
        <v>721.2</v>
      </c>
      <c r="D115" s="137">
        <v>731.23299999999995</v>
      </c>
      <c r="E115" s="137">
        <v>751.23299999999995</v>
      </c>
      <c r="F115" s="137">
        <v>751.23299999999995</v>
      </c>
      <c r="G115" s="137">
        <v>761.23299999999995</v>
      </c>
      <c r="H115" s="137">
        <v>751.23299999999995</v>
      </c>
      <c r="I115" s="137">
        <v>761.23299999999995</v>
      </c>
      <c r="J115" s="137">
        <v>781.23299999999995</v>
      </c>
      <c r="K115" s="138">
        <v>750</v>
      </c>
      <c r="L115" s="139">
        <f>ROUND(K115*1.12,-1)</f>
        <v>840</v>
      </c>
      <c r="M115" s="139">
        <f>ROUND(L115*1.17,-1)</f>
        <v>980</v>
      </c>
      <c r="N115" s="139">
        <f>ROUND(M115*1.05,-1)</f>
        <v>1030</v>
      </c>
      <c r="O115" s="140"/>
      <c r="P115" s="138">
        <v>40</v>
      </c>
      <c r="Q115" s="139">
        <v>50</v>
      </c>
      <c r="R115" s="139">
        <v>70</v>
      </c>
      <c r="S115" s="139">
        <v>80</v>
      </c>
      <c r="T115" s="139">
        <v>100</v>
      </c>
      <c r="U115" s="139">
        <v>100</v>
      </c>
      <c r="V115" s="141">
        <v>26</v>
      </c>
      <c r="W115" s="142"/>
    </row>
    <row r="116" spans="1:23" ht="20.25" x14ac:dyDescent="0.25">
      <c r="A116" s="183"/>
      <c r="B116" s="6" t="s">
        <v>227</v>
      </c>
      <c r="C116" s="53">
        <v>108.18</v>
      </c>
      <c r="D116" s="54">
        <v>146.2466</v>
      </c>
      <c r="E116" s="54">
        <v>187.80824999999999</v>
      </c>
      <c r="F116" s="54">
        <v>187.80824999999999</v>
      </c>
      <c r="G116" s="54">
        <v>228.36989999999997</v>
      </c>
      <c r="H116" s="54">
        <v>187.80824999999999</v>
      </c>
      <c r="I116" s="54">
        <v>228.36989999999997</v>
      </c>
      <c r="J116" s="54">
        <v>273.43154999999996</v>
      </c>
      <c r="K116" s="61">
        <f>ROUND(K115*0.35,-1)</f>
        <v>260</v>
      </c>
      <c r="L116" s="59">
        <f t="shared" ref="L116:N116" si="31">ROUND(L115*0.35,-1)</f>
        <v>290</v>
      </c>
      <c r="M116" s="59">
        <f t="shared" si="31"/>
        <v>340</v>
      </c>
      <c r="N116" s="59">
        <f t="shared" si="31"/>
        <v>360</v>
      </c>
      <c r="O116" s="16"/>
      <c r="P116" s="121">
        <v>280</v>
      </c>
      <c r="Q116" s="60">
        <v>350</v>
      </c>
      <c r="R116" s="60">
        <v>490</v>
      </c>
      <c r="S116" s="60">
        <v>560</v>
      </c>
      <c r="T116" s="60">
        <v>700</v>
      </c>
      <c r="U116" s="60">
        <v>700</v>
      </c>
      <c r="V116" s="70"/>
      <c r="W116" s="66"/>
    </row>
    <row r="117" spans="1:23" ht="20.25" x14ac:dyDescent="0.25">
      <c r="A117" s="124"/>
      <c r="B117" s="125"/>
      <c r="C117" s="126"/>
      <c r="D117" s="127"/>
      <c r="E117" s="127"/>
      <c r="F117" s="127"/>
      <c r="G117" s="127"/>
      <c r="H117" s="127"/>
      <c r="I117" s="127"/>
      <c r="J117" s="127"/>
      <c r="K117" s="128"/>
      <c r="L117" s="129"/>
      <c r="M117" s="129"/>
      <c r="N117" s="130"/>
      <c r="O117" s="131"/>
      <c r="P117" s="132"/>
      <c r="Q117" s="131"/>
      <c r="R117" s="131"/>
      <c r="S117" s="131"/>
      <c r="T117" s="131"/>
      <c r="U117" s="131"/>
      <c r="V117" s="133"/>
      <c r="W117" s="134"/>
    </row>
    <row r="118" spans="1:23" ht="39" x14ac:dyDescent="0.3">
      <c r="A118" s="182" t="s">
        <v>69</v>
      </c>
      <c r="B118" s="143" t="s">
        <v>254</v>
      </c>
      <c r="C118" s="136">
        <v>721.2</v>
      </c>
      <c r="D118" s="137">
        <v>731.23299999999995</v>
      </c>
      <c r="E118" s="137">
        <v>751.23299999999995</v>
      </c>
      <c r="F118" s="137">
        <v>751.23299999999995</v>
      </c>
      <c r="G118" s="137">
        <v>761.23299999999995</v>
      </c>
      <c r="H118" s="137">
        <v>751.23299999999995</v>
      </c>
      <c r="I118" s="137">
        <v>761.23299999999995</v>
      </c>
      <c r="J118" s="137">
        <v>781.23299999999995</v>
      </c>
      <c r="K118" s="138">
        <v>880</v>
      </c>
      <c r="L118" s="139">
        <f>ROUND(K118*1.12,-1)</f>
        <v>990</v>
      </c>
      <c r="M118" s="139">
        <f>ROUND(L118*1.17,-1)</f>
        <v>1160</v>
      </c>
      <c r="N118" s="139">
        <f>ROUND(M118*1.05,-1)</f>
        <v>1220</v>
      </c>
      <c r="O118" s="140"/>
      <c r="P118" s="138">
        <v>40</v>
      </c>
      <c r="Q118" s="139">
        <v>50</v>
      </c>
      <c r="R118" s="139">
        <v>70</v>
      </c>
      <c r="S118" s="139">
        <v>80</v>
      </c>
      <c r="T118" s="139">
        <v>100</v>
      </c>
      <c r="U118" s="139">
        <v>100</v>
      </c>
      <c r="V118" s="141">
        <v>3</v>
      </c>
      <c r="W118" s="142"/>
    </row>
    <row r="119" spans="1:23" ht="20.25" x14ac:dyDescent="0.25">
      <c r="A119" s="183"/>
      <c r="B119" s="6" t="s">
        <v>227</v>
      </c>
      <c r="C119" s="53">
        <v>43.271999999999998</v>
      </c>
      <c r="D119" s="54">
        <v>51.186309999999999</v>
      </c>
      <c r="E119" s="54">
        <v>75.1233</v>
      </c>
      <c r="F119" s="54">
        <v>75.1233</v>
      </c>
      <c r="G119" s="54">
        <v>114.18494999999999</v>
      </c>
      <c r="H119" s="54">
        <v>75.1233</v>
      </c>
      <c r="I119" s="54">
        <v>114.18494999999999</v>
      </c>
      <c r="J119" s="54">
        <v>117.18494999999999</v>
      </c>
      <c r="K119" s="61">
        <f>ROUND(K118*0.35,-1)</f>
        <v>310</v>
      </c>
      <c r="L119" s="59">
        <f t="shared" ref="L119:N119" si="32">ROUND(L118*0.35,-1)</f>
        <v>350</v>
      </c>
      <c r="M119" s="59">
        <f t="shared" si="32"/>
        <v>410</v>
      </c>
      <c r="N119" s="59">
        <f t="shared" si="32"/>
        <v>430</v>
      </c>
      <c r="O119" s="16"/>
      <c r="P119" s="121">
        <v>100</v>
      </c>
      <c r="Q119" s="60">
        <v>125</v>
      </c>
      <c r="R119" s="60">
        <v>175</v>
      </c>
      <c r="S119" s="60">
        <v>200</v>
      </c>
      <c r="T119" s="60">
        <v>250</v>
      </c>
      <c r="U119" s="60">
        <v>250</v>
      </c>
      <c r="V119" s="70"/>
      <c r="W119" s="66"/>
    </row>
    <row r="120" spans="1:23" ht="20.25" x14ac:dyDescent="0.25">
      <c r="A120" s="124"/>
      <c r="B120" s="125"/>
      <c r="C120" s="126"/>
      <c r="D120" s="127"/>
      <c r="E120" s="127"/>
      <c r="F120" s="127"/>
      <c r="G120" s="127"/>
      <c r="H120" s="127"/>
      <c r="I120" s="127"/>
      <c r="J120" s="127"/>
      <c r="K120" s="128"/>
      <c r="L120" s="129"/>
      <c r="M120" s="129"/>
      <c r="N120" s="130"/>
      <c r="O120" s="131"/>
      <c r="P120" s="132"/>
      <c r="Q120" s="131"/>
      <c r="R120" s="131"/>
      <c r="S120" s="131"/>
      <c r="T120" s="131"/>
      <c r="U120" s="131"/>
      <c r="V120" s="133"/>
      <c r="W120" s="134"/>
    </row>
    <row r="121" spans="1:23" ht="20.25" x14ac:dyDescent="0.25">
      <c r="A121" s="182" t="s">
        <v>255</v>
      </c>
      <c r="B121" s="135" t="s">
        <v>242</v>
      </c>
      <c r="C121" s="136">
        <v>761.2</v>
      </c>
      <c r="D121" s="137">
        <v>781.23299999999995</v>
      </c>
      <c r="E121" s="137">
        <v>821.23299999999995</v>
      </c>
      <c r="F121" s="137">
        <v>821.23299999999995</v>
      </c>
      <c r="G121" s="137">
        <v>841.23299999999995</v>
      </c>
      <c r="H121" s="137">
        <v>821.23299999999995</v>
      </c>
      <c r="I121" s="137">
        <v>841.23299999999995</v>
      </c>
      <c r="J121" s="137">
        <v>881.23299999999995</v>
      </c>
      <c r="K121" s="138">
        <v>1200</v>
      </c>
      <c r="L121" s="139">
        <f>ROUND(K121*1.12,-1)</f>
        <v>1340</v>
      </c>
      <c r="M121" s="139">
        <f>ROUND(L121*1.17,-1)</f>
        <v>1570</v>
      </c>
      <c r="N121" s="139">
        <f>ROUND(M121*1.05,-1)</f>
        <v>1650</v>
      </c>
      <c r="O121" s="140"/>
      <c r="P121" s="138">
        <v>80</v>
      </c>
      <c r="Q121" s="139">
        <v>100</v>
      </c>
      <c r="R121" s="139">
        <v>140</v>
      </c>
      <c r="S121" s="139">
        <v>160</v>
      </c>
      <c r="T121" s="139">
        <v>200</v>
      </c>
      <c r="U121" s="139">
        <v>200</v>
      </c>
      <c r="V121" s="141">
        <v>3</v>
      </c>
      <c r="W121" s="142"/>
    </row>
    <row r="122" spans="1:23" ht="20.25" x14ac:dyDescent="0.25">
      <c r="A122" s="183"/>
      <c r="B122" s="6" t="s">
        <v>227</v>
      </c>
      <c r="C122" s="53">
        <v>60.896000000000008</v>
      </c>
      <c r="D122" s="54">
        <v>78.1233</v>
      </c>
      <c r="E122" s="54">
        <v>82.1233</v>
      </c>
      <c r="F122" s="54">
        <v>82.1233</v>
      </c>
      <c r="G122" s="54">
        <v>126.18494999999999</v>
      </c>
      <c r="H122" s="54">
        <v>82.1233</v>
      </c>
      <c r="I122" s="54">
        <v>168.2466</v>
      </c>
      <c r="J122" s="54">
        <v>176.2466</v>
      </c>
      <c r="K122" s="61">
        <f>ROUND(K121*0.35,-1)</f>
        <v>420</v>
      </c>
      <c r="L122" s="59">
        <f t="shared" ref="L122:N122" si="33">ROUND(L121*0.35,-1)</f>
        <v>470</v>
      </c>
      <c r="M122" s="59">
        <f t="shared" si="33"/>
        <v>550</v>
      </c>
      <c r="N122" s="59">
        <f t="shared" si="33"/>
        <v>580</v>
      </c>
      <c r="O122" s="16"/>
      <c r="P122" s="121">
        <v>160</v>
      </c>
      <c r="Q122" s="60">
        <v>200</v>
      </c>
      <c r="R122" s="60">
        <v>280</v>
      </c>
      <c r="S122" s="60">
        <v>320</v>
      </c>
      <c r="T122" s="60">
        <v>400</v>
      </c>
      <c r="U122" s="60">
        <v>400</v>
      </c>
      <c r="V122" s="70"/>
      <c r="W122" s="66"/>
    </row>
    <row r="123" spans="1:23" ht="20.25" x14ac:dyDescent="0.25">
      <c r="A123" s="124"/>
      <c r="B123" s="125"/>
      <c r="C123" s="126"/>
      <c r="D123" s="127"/>
      <c r="E123" s="127"/>
      <c r="F123" s="127"/>
      <c r="G123" s="127"/>
      <c r="H123" s="127"/>
      <c r="I123" s="127"/>
      <c r="J123" s="127"/>
      <c r="K123" s="128"/>
      <c r="L123" s="129"/>
      <c r="M123" s="129"/>
      <c r="N123" s="130"/>
      <c r="O123" s="131"/>
      <c r="P123" s="132"/>
      <c r="Q123" s="131"/>
      <c r="R123" s="131"/>
      <c r="S123" s="131"/>
      <c r="T123" s="131"/>
      <c r="U123" s="131"/>
      <c r="V123" s="133"/>
      <c r="W123" s="134"/>
    </row>
    <row r="124" spans="1:23" ht="39" x14ac:dyDescent="0.25">
      <c r="A124" s="182" t="s">
        <v>256</v>
      </c>
      <c r="B124" s="135" t="s">
        <v>228</v>
      </c>
      <c r="C124" s="136">
        <v>801.2</v>
      </c>
      <c r="D124" s="137">
        <v>831.23299999999995</v>
      </c>
      <c r="E124" s="137">
        <v>891.23299999999995</v>
      </c>
      <c r="F124" s="137">
        <v>891.23299999999995</v>
      </c>
      <c r="G124" s="137">
        <v>921.23299999999995</v>
      </c>
      <c r="H124" s="137">
        <v>891.23299999999995</v>
      </c>
      <c r="I124" s="137">
        <v>921.23299999999995</v>
      </c>
      <c r="J124" s="137">
        <v>981.23299999999995</v>
      </c>
      <c r="K124" s="138">
        <v>1200</v>
      </c>
      <c r="L124" s="139">
        <f>ROUND(K124*1.12,-1)</f>
        <v>1340</v>
      </c>
      <c r="M124" s="139">
        <f>ROUND(L124*1.17,-1)</f>
        <v>1570</v>
      </c>
      <c r="N124" s="139">
        <f>ROUND(M124*1.05,-1)</f>
        <v>1650</v>
      </c>
      <c r="O124" s="140"/>
      <c r="P124" s="138">
        <v>120</v>
      </c>
      <c r="Q124" s="139">
        <v>150</v>
      </c>
      <c r="R124" s="139">
        <v>210</v>
      </c>
      <c r="S124" s="139">
        <v>240</v>
      </c>
      <c r="T124" s="139">
        <v>300</v>
      </c>
      <c r="U124" s="139">
        <v>300</v>
      </c>
      <c r="V124" s="141">
        <v>43</v>
      </c>
      <c r="W124" s="142"/>
    </row>
    <row r="125" spans="1:23" ht="20.25" x14ac:dyDescent="0.25">
      <c r="A125" s="183"/>
      <c r="B125" s="6" t="s">
        <v>227</v>
      </c>
      <c r="C125" s="53">
        <v>80.12</v>
      </c>
      <c r="D125" s="54">
        <v>124.68494999999999</v>
      </c>
      <c r="E125" s="54">
        <v>178.2466</v>
      </c>
      <c r="F125" s="54">
        <v>178.2466</v>
      </c>
      <c r="G125" s="54">
        <v>230.30824999999999</v>
      </c>
      <c r="H125" s="54">
        <v>178.2466</v>
      </c>
      <c r="I125" s="54">
        <v>230.30824999999999</v>
      </c>
      <c r="J125" s="54">
        <v>294.36989999999997</v>
      </c>
      <c r="K125" s="61">
        <f>ROUND(K124*0.35,-1)</f>
        <v>420</v>
      </c>
      <c r="L125" s="59">
        <f t="shared" ref="L125:N125" si="34">ROUND(L124*0.35,-1)</f>
        <v>470</v>
      </c>
      <c r="M125" s="59">
        <f t="shared" si="34"/>
        <v>550</v>
      </c>
      <c r="N125" s="59">
        <f t="shared" si="34"/>
        <v>580</v>
      </c>
      <c r="O125" s="16"/>
      <c r="P125" s="121">
        <v>280</v>
      </c>
      <c r="Q125" s="60">
        <v>350</v>
      </c>
      <c r="R125" s="60">
        <v>490</v>
      </c>
      <c r="S125" s="60">
        <v>560</v>
      </c>
      <c r="T125" s="60">
        <v>700</v>
      </c>
      <c r="U125" s="60">
        <v>700</v>
      </c>
      <c r="V125" s="70"/>
      <c r="W125" s="66"/>
    </row>
    <row r="126" spans="1:23" ht="20.25" x14ac:dyDescent="0.25">
      <c r="A126" s="124"/>
      <c r="B126" s="125"/>
      <c r="C126" s="126"/>
      <c r="D126" s="127"/>
      <c r="E126" s="127"/>
      <c r="F126" s="127"/>
      <c r="G126" s="127"/>
      <c r="H126" s="127"/>
      <c r="I126" s="127"/>
      <c r="J126" s="127"/>
      <c r="K126" s="128"/>
      <c r="L126" s="129"/>
      <c r="M126" s="129"/>
      <c r="N126" s="130"/>
      <c r="O126" s="131"/>
      <c r="P126" s="132"/>
      <c r="Q126" s="131"/>
      <c r="R126" s="131"/>
      <c r="S126" s="131"/>
      <c r="T126" s="131"/>
      <c r="U126" s="131"/>
      <c r="V126" s="133"/>
      <c r="W126" s="134"/>
    </row>
    <row r="127" spans="1:23" ht="20.25" x14ac:dyDescent="0.25">
      <c r="A127" s="182" t="s">
        <v>70</v>
      </c>
      <c r="B127" s="135" t="s">
        <v>73</v>
      </c>
      <c r="C127" s="136">
        <v>1001.2</v>
      </c>
      <c r="D127" s="137">
        <v>1031.2</v>
      </c>
      <c r="E127" s="137">
        <v>1141.2</v>
      </c>
      <c r="F127" s="137">
        <v>1141.2</v>
      </c>
      <c r="G127" s="137">
        <v>1221.2</v>
      </c>
      <c r="H127" s="137">
        <v>1141.2</v>
      </c>
      <c r="I127" s="137">
        <v>1221.2</v>
      </c>
      <c r="J127" s="137">
        <v>1381.2</v>
      </c>
      <c r="K127" s="138">
        <v>1200</v>
      </c>
      <c r="L127" s="139">
        <f>ROUND(K127*1.12,-1)</f>
        <v>1340</v>
      </c>
      <c r="M127" s="139">
        <f>ROUND(L127*1.17,-1)</f>
        <v>1570</v>
      </c>
      <c r="N127" s="139">
        <f>ROUND(M127*1.05,-1)</f>
        <v>1650</v>
      </c>
      <c r="O127" s="140"/>
      <c r="P127" s="138">
        <v>120</v>
      </c>
      <c r="Q127" s="139">
        <v>150</v>
      </c>
      <c r="R127" s="139">
        <v>210</v>
      </c>
      <c r="S127" s="139">
        <v>240</v>
      </c>
      <c r="T127" s="139">
        <v>300</v>
      </c>
      <c r="U127" s="139">
        <v>300</v>
      </c>
      <c r="V127" s="141">
        <v>1</v>
      </c>
      <c r="W127" s="142"/>
    </row>
    <row r="128" spans="1:23" ht="20.25" x14ac:dyDescent="0.25">
      <c r="A128" s="183"/>
      <c r="B128" s="6" t="s">
        <v>227</v>
      </c>
      <c r="C128" s="53">
        <v>100.1</v>
      </c>
      <c r="D128" s="54">
        <v>154.69999999999999</v>
      </c>
      <c r="E128" s="54">
        <v>228.2</v>
      </c>
      <c r="F128" s="54">
        <v>228.2</v>
      </c>
      <c r="G128" s="54">
        <v>305.3</v>
      </c>
      <c r="H128" s="54">
        <v>228.2</v>
      </c>
      <c r="I128" s="54">
        <v>305.3</v>
      </c>
      <c r="J128" s="54">
        <v>414.4</v>
      </c>
      <c r="K128" s="61">
        <f>ROUND(K127*0.35,-1)</f>
        <v>420</v>
      </c>
      <c r="L128" s="59">
        <f t="shared" ref="L128:N128" si="35">ROUND(L127*0.35,-1)</f>
        <v>470</v>
      </c>
      <c r="M128" s="59">
        <f t="shared" si="35"/>
        <v>550</v>
      </c>
      <c r="N128" s="59">
        <f t="shared" si="35"/>
        <v>580</v>
      </c>
      <c r="O128" s="16"/>
      <c r="P128" s="121">
        <v>280</v>
      </c>
      <c r="Q128" s="60">
        <v>350</v>
      </c>
      <c r="R128" s="60">
        <v>490</v>
      </c>
      <c r="S128" s="60">
        <v>560</v>
      </c>
      <c r="T128" s="60">
        <v>700</v>
      </c>
      <c r="U128" s="60">
        <v>700</v>
      </c>
      <c r="V128" s="70"/>
      <c r="W128" s="66"/>
    </row>
    <row r="129" spans="1:23" ht="20.25" x14ac:dyDescent="0.25">
      <c r="A129" s="124"/>
      <c r="B129" s="125"/>
      <c r="C129" s="126"/>
      <c r="D129" s="127"/>
      <c r="E129" s="127"/>
      <c r="F129" s="127"/>
      <c r="G129" s="127"/>
      <c r="H129" s="127"/>
      <c r="I129" s="127"/>
      <c r="J129" s="127"/>
      <c r="K129" s="128"/>
      <c r="L129" s="129"/>
      <c r="M129" s="129"/>
      <c r="N129" s="130"/>
      <c r="O129" s="131"/>
      <c r="P129" s="132"/>
      <c r="Q129" s="131"/>
      <c r="R129" s="131"/>
      <c r="S129" s="131"/>
      <c r="T129" s="131"/>
      <c r="U129" s="131"/>
      <c r="V129" s="133"/>
      <c r="W129" s="134"/>
    </row>
    <row r="130" spans="1:23" ht="20.25" x14ac:dyDescent="0.25">
      <c r="A130" s="182" t="s">
        <v>71</v>
      </c>
      <c r="B130" s="135" t="s">
        <v>229</v>
      </c>
      <c r="C130" s="136">
        <v>881.2</v>
      </c>
      <c r="D130" s="137">
        <v>931.23299999999995</v>
      </c>
      <c r="E130" s="137">
        <v>1031.2329999999999</v>
      </c>
      <c r="F130" s="137">
        <v>1031.2329999999999</v>
      </c>
      <c r="G130" s="137">
        <v>1081.2329999999999</v>
      </c>
      <c r="H130" s="137">
        <v>1031.2329999999999</v>
      </c>
      <c r="I130" s="137">
        <v>1081.2329999999999</v>
      </c>
      <c r="J130" s="137">
        <v>1181.2329999999999</v>
      </c>
      <c r="K130" s="138">
        <v>1100</v>
      </c>
      <c r="L130" s="139">
        <f>ROUND(K130*1.12,-1)</f>
        <v>1230</v>
      </c>
      <c r="M130" s="139">
        <f>ROUND(L130*1.17,-1)</f>
        <v>1440</v>
      </c>
      <c r="N130" s="139">
        <f>ROUND(M130*1.05,-1)</f>
        <v>1510</v>
      </c>
      <c r="O130" s="140"/>
      <c r="P130" s="138">
        <v>200</v>
      </c>
      <c r="Q130" s="139">
        <v>250</v>
      </c>
      <c r="R130" s="139">
        <v>350</v>
      </c>
      <c r="S130" s="139">
        <v>400</v>
      </c>
      <c r="T130" s="139">
        <v>500</v>
      </c>
      <c r="U130" s="139">
        <v>500</v>
      </c>
      <c r="V130" s="141">
        <v>0</v>
      </c>
      <c r="W130" s="142"/>
    </row>
    <row r="131" spans="1:23" ht="20.25" x14ac:dyDescent="0.25">
      <c r="A131" s="183"/>
      <c r="B131" s="6" t="s">
        <v>227</v>
      </c>
      <c r="C131" s="53">
        <v>88.12</v>
      </c>
      <c r="D131" s="54">
        <v>139.68494999999999</v>
      </c>
      <c r="E131" s="54">
        <v>206.2466</v>
      </c>
      <c r="F131" s="54">
        <v>206.2466</v>
      </c>
      <c r="G131" s="54">
        <v>270.30824999999999</v>
      </c>
      <c r="H131" s="54">
        <v>206.2466</v>
      </c>
      <c r="I131" s="54">
        <v>270.30824999999999</v>
      </c>
      <c r="J131" s="54">
        <v>354.36989999999997</v>
      </c>
      <c r="K131" s="61">
        <f>ROUND(K130*0.35,-1)</f>
        <v>390</v>
      </c>
      <c r="L131" s="59">
        <f t="shared" ref="L131:N131" si="36">ROUND(L130*0.35,-1)</f>
        <v>430</v>
      </c>
      <c r="M131" s="59">
        <f t="shared" si="36"/>
        <v>500</v>
      </c>
      <c r="N131" s="59">
        <f t="shared" si="36"/>
        <v>530</v>
      </c>
      <c r="O131" s="16"/>
      <c r="P131" s="121">
        <v>400</v>
      </c>
      <c r="Q131" s="60">
        <v>500</v>
      </c>
      <c r="R131" s="60">
        <v>700</v>
      </c>
      <c r="S131" s="60">
        <v>800</v>
      </c>
      <c r="T131" s="60">
        <v>1000</v>
      </c>
      <c r="U131" s="60">
        <v>1000</v>
      </c>
      <c r="V131" s="70"/>
      <c r="W131" s="66"/>
    </row>
    <row r="132" spans="1:23" ht="20.25" x14ac:dyDescent="0.25">
      <c r="A132" s="124"/>
      <c r="B132" s="125"/>
      <c r="C132" s="126"/>
      <c r="D132" s="127"/>
      <c r="E132" s="127"/>
      <c r="F132" s="127"/>
      <c r="G132" s="127"/>
      <c r="H132" s="127"/>
      <c r="I132" s="127"/>
      <c r="J132" s="127"/>
      <c r="K132" s="128"/>
      <c r="L132" s="129"/>
      <c r="M132" s="129"/>
      <c r="N132" s="130"/>
      <c r="O132" s="131"/>
      <c r="P132" s="132"/>
      <c r="Q132" s="131"/>
      <c r="R132" s="131"/>
      <c r="S132" s="131"/>
      <c r="T132" s="131"/>
      <c r="U132" s="131"/>
      <c r="V132" s="133"/>
      <c r="W132" s="134"/>
    </row>
    <row r="133" spans="1:23" ht="39" x14ac:dyDescent="0.25">
      <c r="A133" s="182" t="s">
        <v>72</v>
      </c>
      <c r="B133" s="135" t="s">
        <v>230</v>
      </c>
      <c r="C133" s="136">
        <v>1900</v>
      </c>
      <c r="D133" s="137">
        <v>2150</v>
      </c>
      <c r="E133" s="137">
        <v>2330</v>
      </c>
      <c r="F133" s="137">
        <v>2330</v>
      </c>
      <c r="G133" s="137">
        <v>2630</v>
      </c>
      <c r="H133" s="137">
        <v>2330</v>
      </c>
      <c r="I133" s="137">
        <v>2630</v>
      </c>
      <c r="J133" s="137">
        <v>3080</v>
      </c>
      <c r="K133" s="138">
        <v>2350</v>
      </c>
      <c r="L133" s="139">
        <f>ROUND(K133*1.12,-1)</f>
        <v>2630</v>
      </c>
      <c r="M133" s="139">
        <f>ROUND(L133*1.17,-1)</f>
        <v>3080</v>
      </c>
      <c r="N133" s="139">
        <f>ROUND(M133*1.05,-1)</f>
        <v>3230</v>
      </c>
      <c r="O133" s="140"/>
      <c r="P133" s="138">
        <v>120</v>
      </c>
      <c r="Q133" s="139">
        <v>150</v>
      </c>
      <c r="R133" s="139">
        <v>210</v>
      </c>
      <c r="S133" s="139">
        <v>240</v>
      </c>
      <c r="T133" s="139">
        <v>300</v>
      </c>
      <c r="U133" s="139">
        <v>300</v>
      </c>
      <c r="V133" s="141">
        <v>92</v>
      </c>
      <c r="W133" s="142"/>
    </row>
    <row r="134" spans="1:23" ht="20.25" x14ac:dyDescent="0.25">
      <c r="A134" s="183"/>
      <c r="B134" s="6" t="s">
        <v>227</v>
      </c>
      <c r="C134" s="53">
        <v>190</v>
      </c>
      <c r="D134" s="54">
        <v>322.5</v>
      </c>
      <c r="E134" s="54">
        <v>466</v>
      </c>
      <c r="F134" s="54">
        <v>466</v>
      </c>
      <c r="G134" s="54">
        <v>657.5</v>
      </c>
      <c r="H134" s="54">
        <v>466</v>
      </c>
      <c r="I134" s="54">
        <v>657.5</v>
      </c>
      <c r="J134" s="54">
        <v>924</v>
      </c>
      <c r="K134" s="61">
        <f>ROUND(K133*0.35,-1)</f>
        <v>820</v>
      </c>
      <c r="L134" s="59">
        <f t="shared" ref="L134:N134" si="37">ROUND(L133*0.35,-1)</f>
        <v>920</v>
      </c>
      <c r="M134" s="59">
        <f t="shared" si="37"/>
        <v>1080</v>
      </c>
      <c r="N134" s="59">
        <f t="shared" si="37"/>
        <v>1130</v>
      </c>
      <c r="O134" s="16"/>
      <c r="P134" s="121">
        <v>300</v>
      </c>
      <c r="Q134" s="60">
        <v>375</v>
      </c>
      <c r="R134" s="60">
        <v>525</v>
      </c>
      <c r="S134" s="60">
        <v>600</v>
      </c>
      <c r="T134" s="60">
        <v>750</v>
      </c>
      <c r="U134" s="60">
        <v>750</v>
      </c>
      <c r="V134" s="70"/>
      <c r="W134" s="66"/>
    </row>
    <row r="135" spans="1:23" ht="20.25" x14ac:dyDescent="0.25">
      <c r="A135" s="124"/>
      <c r="B135" s="125"/>
      <c r="C135" s="126"/>
      <c r="D135" s="127"/>
      <c r="E135" s="127"/>
      <c r="F135" s="127"/>
      <c r="G135" s="127"/>
      <c r="H135" s="127"/>
      <c r="I135" s="127"/>
      <c r="J135" s="127"/>
      <c r="K135" s="128"/>
      <c r="L135" s="129"/>
      <c r="M135" s="129"/>
      <c r="N135" s="130"/>
      <c r="O135" s="131"/>
      <c r="P135" s="132"/>
      <c r="Q135" s="131"/>
      <c r="R135" s="131"/>
      <c r="S135" s="131"/>
      <c r="T135" s="131"/>
      <c r="U135" s="131"/>
      <c r="V135" s="133"/>
      <c r="W135" s="134"/>
    </row>
    <row r="136" spans="1:23" ht="39" x14ac:dyDescent="0.25">
      <c r="A136" s="182" t="s">
        <v>74</v>
      </c>
      <c r="B136" s="135" t="s">
        <v>77</v>
      </c>
      <c r="C136" s="136">
        <v>801.2</v>
      </c>
      <c r="D136" s="137">
        <v>831.23299999999995</v>
      </c>
      <c r="E136" s="137">
        <v>891.23299999999995</v>
      </c>
      <c r="F136" s="137">
        <v>891.23299999999995</v>
      </c>
      <c r="G136" s="137">
        <v>921.23299999999995</v>
      </c>
      <c r="H136" s="137">
        <v>891.23299999999995</v>
      </c>
      <c r="I136" s="137">
        <v>921.23299999999995</v>
      </c>
      <c r="J136" s="137">
        <v>981.23299999999995</v>
      </c>
      <c r="K136" s="138">
        <v>1000</v>
      </c>
      <c r="L136" s="139">
        <f>ROUND(K136*1.12,-1)</f>
        <v>1120</v>
      </c>
      <c r="M136" s="139">
        <f>ROUND(L136*1.17,-1)</f>
        <v>1310</v>
      </c>
      <c r="N136" s="139">
        <f>ROUND(M136*1.05,-1)</f>
        <v>1380</v>
      </c>
      <c r="O136" s="140"/>
      <c r="P136" s="138">
        <v>120</v>
      </c>
      <c r="Q136" s="139">
        <v>150</v>
      </c>
      <c r="R136" s="139">
        <v>210</v>
      </c>
      <c r="S136" s="139">
        <v>240</v>
      </c>
      <c r="T136" s="139">
        <v>300</v>
      </c>
      <c r="U136" s="139">
        <v>300</v>
      </c>
      <c r="V136" s="141">
        <v>0</v>
      </c>
      <c r="W136" s="142"/>
    </row>
    <row r="137" spans="1:23" ht="20.25" x14ac:dyDescent="0.25">
      <c r="A137" s="183"/>
      <c r="B137" s="6" t="s">
        <v>227</v>
      </c>
      <c r="C137" s="53">
        <v>80.12</v>
      </c>
      <c r="D137" s="54">
        <v>124.68494999999999</v>
      </c>
      <c r="E137" s="54">
        <v>178.2466</v>
      </c>
      <c r="F137" s="54">
        <v>178.2466</v>
      </c>
      <c r="G137" s="54">
        <v>230.30824999999999</v>
      </c>
      <c r="H137" s="54">
        <v>178.2466</v>
      </c>
      <c r="I137" s="54">
        <v>230.30824999999999</v>
      </c>
      <c r="J137" s="54">
        <v>294.36989999999997</v>
      </c>
      <c r="K137" s="61">
        <f>ROUND(K136*0.35,-1)</f>
        <v>350</v>
      </c>
      <c r="L137" s="59">
        <f t="shared" ref="L137:N137" si="38">ROUND(L136*0.35,-1)</f>
        <v>390</v>
      </c>
      <c r="M137" s="59">
        <f t="shared" si="38"/>
        <v>460</v>
      </c>
      <c r="N137" s="59">
        <f t="shared" si="38"/>
        <v>480</v>
      </c>
      <c r="O137" s="16"/>
      <c r="P137" s="121">
        <v>300</v>
      </c>
      <c r="Q137" s="60">
        <v>375</v>
      </c>
      <c r="R137" s="60">
        <v>525</v>
      </c>
      <c r="S137" s="60">
        <v>600</v>
      </c>
      <c r="T137" s="60">
        <v>750</v>
      </c>
      <c r="U137" s="60">
        <v>750</v>
      </c>
      <c r="V137" s="70"/>
      <c r="W137" s="66"/>
    </row>
    <row r="138" spans="1:23" ht="20.25" x14ac:dyDescent="0.25">
      <c r="A138" s="124"/>
      <c r="B138" s="125"/>
      <c r="C138" s="126"/>
      <c r="D138" s="127"/>
      <c r="E138" s="127"/>
      <c r="F138" s="127"/>
      <c r="G138" s="127"/>
      <c r="H138" s="127"/>
      <c r="I138" s="127"/>
      <c r="J138" s="127"/>
      <c r="K138" s="128"/>
      <c r="L138" s="129"/>
      <c r="M138" s="129"/>
      <c r="N138" s="130"/>
      <c r="O138" s="131"/>
      <c r="P138" s="132"/>
      <c r="Q138" s="131"/>
      <c r="R138" s="131"/>
      <c r="S138" s="131"/>
      <c r="T138" s="131"/>
      <c r="U138" s="131"/>
      <c r="V138" s="133"/>
      <c r="W138" s="134"/>
    </row>
    <row r="139" spans="1:23" ht="20.25" x14ac:dyDescent="0.25">
      <c r="A139" s="182" t="s">
        <v>75</v>
      </c>
      <c r="B139" s="135" t="s">
        <v>79</v>
      </c>
      <c r="C139" s="136">
        <v>721.2</v>
      </c>
      <c r="D139" s="137">
        <v>731.23299999999995</v>
      </c>
      <c r="E139" s="137">
        <v>751.23299999999995</v>
      </c>
      <c r="F139" s="137">
        <v>751.23299999999995</v>
      </c>
      <c r="G139" s="137">
        <v>761.23299999999995</v>
      </c>
      <c r="H139" s="137">
        <v>751.23299999999995</v>
      </c>
      <c r="I139" s="137">
        <v>761.23299999999995</v>
      </c>
      <c r="J139" s="137">
        <v>781.23299999999995</v>
      </c>
      <c r="K139" s="138">
        <v>850</v>
      </c>
      <c r="L139" s="139">
        <f>ROUND(K139*1.12,-1)</f>
        <v>950</v>
      </c>
      <c r="M139" s="139">
        <f>ROUND(L139*1.17,-1)</f>
        <v>1110</v>
      </c>
      <c r="N139" s="139">
        <f>ROUND(M139*1.05,-1)</f>
        <v>1170</v>
      </c>
      <c r="O139" s="140"/>
      <c r="P139" s="138">
        <v>40</v>
      </c>
      <c r="Q139" s="139">
        <v>50</v>
      </c>
      <c r="R139" s="139">
        <v>70</v>
      </c>
      <c r="S139" s="139">
        <v>80</v>
      </c>
      <c r="T139" s="139">
        <v>100</v>
      </c>
      <c r="U139" s="139">
        <v>100</v>
      </c>
      <c r="V139" s="141">
        <v>36</v>
      </c>
      <c r="W139" s="142"/>
    </row>
    <row r="140" spans="1:23" ht="20.25" x14ac:dyDescent="0.25">
      <c r="A140" s="183"/>
      <c r="B140" s="6" t="s">
        <v>227</v>
      </c>
      <c r="C140" s="53">
        <v>43.271999999999998</v>
      </c>
      <c r="D140" s="54">
        <v>51.186309999999999</v>
      </c>
      <c r="E140" s="54">
        <v>75.1233</v>
      </c>
      <c r="F140" s="54">
        <v>75.1233</v>
      </c>
      <c r="G140" s="54">
        <v>114.18494999999999</v>
      </c>
      <c r="H140" s="54">
        <v>75.1233</v>
      </c>
      <c r="I140" s="54">
        <v>114.18494999999999</v>
      </c>
      <c r="J140" s="54">
        <v>117.18494999999999</v>
      </c>
      <c r="K140" s="61">
        <f>ROUND(K139*0.35,-1)</f>
        <v>300</v>
      </c>
      <c r="L140" s="59">
        <f t="shared" ref="L140:N140" si="39">ROUND(L139*0.35,-1)</f>
        <v>330</v>
      </c>
      <c r="M140" s="59">
        <f t="shared" si="39"/>
        <v>390</v>
      </c>
      <c r="N140" s="59">
        <f t="shared" si="39"/>
        <v>410</v>
      </c>
      <c r="O140" s="16"/>
      <c r="P140" s="121">
        <v>100</v>
      </c>
      <c r="Q140" s="60">
        <v>125</v>
      </c>
      <c r="R140" s="60">
        <v>175</v>
      </c>
      <c r="S140" s="60">
        <v>200</v>
      </c>
      <c r="T140" s="60">
        <v>250</v>
      </c>
      <c r="U140" s="60">
        <v>250</v>
      </c>
      <c r="V140" s="70"/>
      <c r="W140" s="66"/>
    </row>
    <row r="141" spans="1:23" ht="20.25" x14ac:dyDescent="0.25">
      <c r="A141" s="124"/>
      <c r="B141" s="125"/>
      <c r="C141" s="126"/>
      <c r="D141" s="127"/>
      <c r="E141" s="127"/>
      <c r="F141" s="127"/>
      <c r="G141" s="127"/>
      <c r="H141" s="127"/>
      <c r="I141" s="127"/>
      <c r="J141" s="127"/>
      <c r="K141" s="128"/>
      <c r="L141" s="129"/>
      <c r="M141" s="129"/>
      <c r="N141" s="130"/>
      <c r="O141" s="131"/>
      <c r="P141" s="132"/>
      <c r="Q141" s="131"/>
      <c r="R141" s="131"/>
      <c r="S141" s="131"/>
      <c r="T141" s="131"/>
      <c r="U141" s="131"/>
      <c r="V141" s="133"/>
      <c r="W141" s="134"/>
    </row>
    <row r="142" spans="1:23" ht="20.25" x14ac:dyDescent="0.25">
      <c r="A142" s="182" t="s">
        <v>76</v>
      </c>
      <c r="B142" s="135" t="s">
        <v>81</v>
      </c>
      <c r="C142" s="136">
        <v>721.2</v>
      </c>
      <c r="D142" s="137">
        <v>731.23299999999995</v>
      </c>
      <c r="E142" s="137">
        <v>751.23299999999995</v>
      </c>
      <c r="F142" s="137">
        <v>751.23299999999995</v>
      </c>
      <c r="G142" s="137">
        <v>761.23299999999995</v>
      </c>
      <c r="H142" s="137">
        <v>751.23299999999995</v>
      </c>
      <c r="I142" s="137">
        <v>761.23299999999995</v>
      </c>
      <c r="J142" s="137">
        <v>781.23299999999995</v>
      </c>
      <c r="K142" s="138">
        <v>850</v>
      </c>
      <c r="L142" s="139">
        <f>ROUND(K142*1.12,-1)</f>
        <v>950</v>
      </c>
      <c r="M142" s="139">
        <f>ROUND(L142*1.17,-1)</f>
        <v>1110</v>
      </c>
      <c r="N142" s="139">
        <f>ROUND(M142*1.05,-1)</f>
        <v>1170</v>
      </c>
      <c r="O142" s="140"/>
      <c r="P142" s="138">
        <v>40</v>
      </c>
      <c r="Q142" s="139">
        <v>50</v>
      </c>
      <c r="R142" s="139">
        <v>70</v>
      </c>
      <c r="S142" s="139">
        <v>80</v>
      </c>
      <c r="T142" s="139">
        <v>100</v>
      </c>
      <c r="U142" s="139">
        <v>100</v>
      </c>
      <c r="V142" s="141">
        <v>11</v>
      </c>
      <c r="W142" s="142"/>
    </row>
    <row r="143" spans="1:23" ht="20.25" x14ac:dyDescent="0.25">
      <c r="A143" s="183"/>
      <c r="B143" s="6" t="s">
        <v>227</v>
      </c>
      <c r="C143" s="53">
        <v>72.12</v>
      </c>
      <c r="D143" s="54">
        <v>109.68494999999999</v>
      </c>
      <c r="E143" s="54">
        <v>150.2466</v>
      </c>
      <c r="F143" s="54">
        <v>150.2466</v>
      </c>
      <c r="G143" s="54">
        <v>190.30824999999999</v>
      </c>
      <c r="H143" s="54">
        <v>150.2466</v>
      </c>
      <c r="I143" s="54">
        <v>190.30824999999999</v>
      </c>
      <c r="J143" s="54">
        <v>234.36989999999997</v>
      </c>
      <c r="K143" s="61">
        <f>ROUND(K142*0.35,-1)</f>
        <v>300</v>
      </c>
      <c r="L143" s="59">
        <f t="shared" ref="L143:N143" si="40">ROUND(L142*0.35,-1)</f>
        <v>330</v>
      </c>
      <c r="M143" s="59">
        <f t="shared" si="40"/>
        <v>390</v>
      </c>
      <c r="N143" s="59">
        <f t="shared" si="40"/>
        <v>410</v>
      </c>
      <c r="O143" s="16"/>
      <c r="P143" s="121">
        <v>300</v>
      </c>
      <c r="Q143" s="60">
        <v>375</v>
      </c>
      <c r="R143" s="60">
        <v>525</v>
      </c>
      <c r="S143" s="60">
        <v>600</v>
      </c>
      <c r="T143" s="60">
        <v>750</v>
      </c>
      <c r="U143" s="60">
        <v>750</v>
      </c>
      <c r="V143" s="70"/>
      <c r="W143" s="66"/>
    </row>
    <row r="144" spans="1:23" ht="20.25" x14ac:dyDescent="0.25">
      <c r="A144" s="124"/>
      <c r="B144" s="125"/>
      <c r="C144" s="126"/>
      <c r="D144" s="127"/>
      <c r="E144" s="127"/>
      <c r="F144" s="127"/>
      <c r="G144" s="127"/>
      <c r="H144" s="127"/>
      <c r="I144" s="127"/>
      <c r="J144" s="127"/>
      <c r="K144" s="128"/>
      <c r="L144" s="129"/>
      <c r="M144" s="129"/>
      <c r="N144" s="130"/>
      <c r="O144" s="131"/>
      <c r="P144" s="132"/>
      <c r="Q144" s="131"/>
      <c r="R144" s="131"/>
      <c r="S144" s="131"/>
      <c r="T144" s="131"/>
      <c r="U144" s="131"/>
      <c r="V144" s="133"/>
      <c r="W144" s="134"/>
    </row>
    <row r="145" spans="1:23" ht="39" x14ac:dyDescent="0.25">
      <c r="A145" s="182" t="s">
        <v>78</v>
      </c>
      <c r="B145" s="135" t="s">
        <v>83</v>
      </c>
      <c r="C145" s="136">
        <v>961.2</v>
      </c>
      <c r="D145" s="137">
        <v>981.23299999999995</v>
      </c>
      <c r="E145" s="137">
        <v>1121.2329999999999</v>
      </c>
      <c r="F145" s="137">
        <v>1121.2329999999999</v>
      </c>
      <c r="G145" s="137">
        <v>1241.2329999999999</v>
      </c>
      <c r="H145" s="137">
        <v>1121.2329999999999</v>
      </c>
      <c r="I145" s="137">
        <v>1241.2329999999999</v>
      </c>
      <c r="J145" s="137">
        <v>1381.2329999999999</v>
      </c>
      <c r="K145" s="138">
        <v>1150</v>
      </c>
      <c r="L145" s="139">
        <f>ROUND(K145*1.12,-1)</f>
        <v>1290</v>
      </c>
      <c r="M145" s="139">
        <f>ROUND(L145*1.17,-1)</f>
        <v>1510</v>
      </c>
      <c r="N145" s="139">
        <f>ROUND(M145*1.05,-1)</f>
        <v>1590</v>
      </c>
      <c r="O145" s="140"/>
      <c r="P145" s="138">
        <v>80</v>
      </c>
      <c r="Q145" s="139">
        <v>100</v>
      </c>
      <c r="R145" s="139">
        <v>140</v>
      </c>
      <c r="S145" s="139">
        <v>160</v>
      </c>
      <c r="T145" s="139">
        <v>200</v>
      </c>
      <c r="U145" s="139">
        <v>200</v>
      </c>
      <c r="V145" s="141">
        <v>2</v>
      </c>
      <c r="W145" s="142"/>
    </row>
    <row r="146" spans="1:23" ht="20.25" x14ac:dyDescent="0.25">
      <c r="A146" s="183"/>
      <c r="B146" s="6" t="s">
        <v>227</v>
      </c>
      <c r="C146" s="53">
        <v>144.18</v>
      </c>
      <c r="D146" s="54">
        <v>196.2466</v>
      </c>
      <c r="E146" s="54">
        <v>280.30824999999999</v>
      </c>
      <c r="F146" s="54">
        <v>280.30824999999999</v>
      </c>
      <c r="G146" s="54">
        <v>372.36989999999997</v>
      </c>
      <c r="H146" s="54">
        <v>280.30824999999999</v>
      </c>
      <c r="I146" s="54">
        <v>372.36989999999997</v>
      </c>
      <c r="J146" s="54">
        <v>483.43154999999996</v>
      </c>
      <c r="K146" s="61">
        <f>ROUND(K145*0.35,-1)</f>
        <v>400</v>
      </c>
      <c r="L146" s="59">
        <f t="shared" ref="L146:N146" si="41">ROUND(L145*0.35,-1)</f>
        <v>450</v>
      </c>
      <c r="M146" s="59">
        <f t="shared" si="41"/>
        <v>530</v>
      </c>
      <c r="N146" s="59">
        <f t="shared" si="41"/>
        <v>560</v>
      </c>
      <c r="O146" s="16"/>
      <c r="P146" s="121">
        <v>360</v>
      </c>
      <c r="Q146" s="60">
        <v>450</v>
      </c>
      <c r="R146" s="60">
        <v>630</v>
      </c>
      <c r="S146" s="60">
        <v>720</v>
      </c>
      <c r="T146" s="60">
        <v>900</v>
      </c>
      <c r="U146" s="60">
        <v>900</v>
      </c>
      <c r="V146" s="70"/>
      <c r="W146" s="66"/>
    </row>
    <row r="147" spans="1:23" ht="20.25" x14ac:dyDescent="0.25">
      <c r="A147" s="124"/>
      <c r="B147" s="125"/>
      <c r="C147" s="126"/>
      <c r="D147" s="127"/>
      <c r="E147" s="127"/>
      <c r="F147" s="127"/>
      <c r="G147" s="127"/>
      <c r="H147" s="127"/>
      <c r="I147" s="127"/>
      <c r="J147" s="127"/>
      <c r="K147" s="128"/>
      <c r="L147" s="129"/>
      <c r="M147" s="129"/>
      <c r="N147" s="130"/>
      <c r="O147" s="131"/>
      <c r="P147" s="132"/>
      <c r="Q147" s="131"/>
      <c r="R147" s="131"/>
      <c r="S147" s="131"/>
      <c r="T147" s="131"/>
      <c r="U147" s="131"/>
      <c r="V147" s="133"/>
      <c r="W147" s="134"/>
    </row>
    <row r="148" spans="1:23" ht="25.5" customHeight="1" x14ac:dyDescent="0.25">
      <c r="A148" s="182" t="s">
        <v>80</v>
      </c>
      <c r="B148" s="135" t="s">
        <v>84</v>
      </c>
      <c r="C148" s="136">
        <v>961.2</v>
      </c>
      <c r="D148" s="137">
        <v>981.2</v>
      </c>
      <c r="E148" s="137">
        <v>1121.2</v>
      </c>
      <c r="F148" s="137">
        <v>1121.2</v>
      </c>
      <c r="G148" s="137">
        <v>1241.2</v>
      </c>
      <c r="H148" s="137">
        <v>1121.2</v>
      </c>
      <c r="I148" s="137">
        <v>1241.2</v>
      </c>
      <c r="J148" s="137">
        <v>1381.2</v>
      </c>
      <c r="K148" s="138">
        <v>1150</v>
      </c>
      <c r="L148" s="139">
        <f>ROUND(K148*1.12,-1)</f>
        <v>1290</v>
      </c>
      <c r="M148" s="139">
        <f>ROUND(L148*1.17,-1)</f>
        <v>1510</v>
      </c>
      <c r="N148" s="139">
        <f>ROUND(M148*1.05,-1)</f>
        <v>1590</v>
      </c>
      <c r="O148" s="140"/>
      <c r="P148" s="138">
        <v>80</v>
      </c>
      <c r="Q148" s="139">
        <v>100</v>
      </c>
      <c r="R148" s="139">
        <v>140</v>
      </c>
      <c r="S148" s="139">
        <v>160</v>
      </c>
      <c r="T148" s="139">
        <v>200</v>
      </c>
      <c r="U148" s="139">
        <v>200</v>
      </c>
      <c r="V148" s="141">
        <v>10</v>
      </c>
      <c r="W148" s="142"/>
    </row>
    <row r="149" spans="1:23" ht="20.25" x14ac:dyDescent="0.25">
      <c r="A149" s="183"/>
      <c r="B149" s="6" t="s">
        <v>227</v>
      </c>
      <c r="C149" s="147">
        <v>144.18</v>
      </c>
      <c r="D149" s="148">
        <v>196.2466</v>
      </c>
      <c r="E149" s="148">
        <v>280.30824999999999</v>
      </c>
      <c r="F149" s="148">
        <v>280.30824999999999</v>
      </c>
      <c r="G149" s="148">
        <v>372.36989999999997</v>
      </c>
      <c r="H149" s="148">
        <v>280.30824999999999</v>
      </c>
      <c r="I149" s="148">
        <v>372.36989999999997</v>
      </c>
      <c r="J149" s="148">
        <v>483.43154999999996</v>
      </c>
      <c r="K149" s="61">
        <f>ROUND(K148*0.35,-1)</f>
        <v>400</v>
      </c>
      <c r="L149" s="59">
        <f t="shared" ref="L149:N149" si="42">ROUND(L148*0.35,-1)</f>
        <v>450</v>
      </c>
      <c r="M149" s="59">
        <f t="shared" si="42"/>
        <v>530</v>
      </c>
      <c r="N149" s="59">
        <f t="shared" si="42"/>
        <v>560</v>
      </c>
      <c r="O149" s="16"/>
      <c r="P149" s="121">
        <v>360</v>
      </c>
      <c r="Q149" s="60">
        <v>450</v>
      </c>
      <c r="R149" s="60">
        <v>630</v>
      </c>
      <c r="S149" s="60">
        <v>720</v>
      </c>
      <c r="T149" s="60">
        <v>900</v>
      </c>
      <c r="U149" s="60">
        <v>900</v>
      </c>
      <c r="V149" s="70"/>
      <c r="W149" s="66"/>
    </row>
    <row r="150" spans="1:23" ht="20.25" x14ac:dyDescent="0.25">
      <c r="A150" s="124"/>
      <c r="B150" s="125"/>
      <c r="C150" s="126"/>
      <c r="D150" s="127"/>
      <c r="E150" s="127"/>
      <c r="F150" s="127"/>
      <c r="G150" s="127"/>
      <c r="H150" s="127"/>
      <c r="I150" s="127"/>
      <c r="J150" s="127"/>
      <c r="K150" s="128"/>
      <c r="L150" s="129"/>
      <c r="M150" s="129"/>
      <c r="N150" s="130"/>
      <c r="O150" s="131"/>
      <c r="P150" s="132"/>
      <c r="Q150" s="131"/>
      <c r="R150" s="131"/>
      <c r="S150" s="131"/>
      <c r="T150" s="131"/>
      <c r="U150" s="131"/>
      <c r="V150" s="133"/>
      <c r="W150" s="134"/>
    </row>
    <row r="151" spans="1:23" ht="20.25" x14ac:dyDescent="0.25">
      <c r="A151" s="182" t="s">
        <v>82</v>
      </c>
      <c r="B151" s="135" t="s">
        <v>85</v>
      </c>
      <c r="C151" s="136">
        <v>721.2</v>
      </c>
      <c r="D151" s="137">
        <v>731.23299999999995</v>
      </c>
      <c r="E151" s="137">
        <v>751.23299999999995</v>
      </c>
      <c r="F151" s="137">
        <v>751.23299999999995</v>
      </c>
      <c r="G151" s="137">
        <v>761.23299999999995</v>
      </c>
      <c r="H151" s="137">
        <v>751.23299999999995</v>
      </c>
      <c r="I151" s="137">
        <v>761.23299999999995</v>
      </c>
      <c r="J151" s="137">
        <v>781.23299999999995</v>
      </c>
      <c r="K151" s="138">
        <v>850</v>
      </c>
      <c r="L151" s="139">
        <f>ROUND(K151*1.12,-1)</f>
        <v>950</v>
      </c>
      <c r="M151" s="139">
        <f>ROUND(L151*1.17,-1)</f>
        <v>1110</v>
      </c>
      <c r="N151" s="139">
        <f>ROUND(M151*1.05,-1)</f>
        <v>1170</v>
      </c>
      <c r="O151" s="140"/>
      <c r="P151" s="138">
        <v>40</v>
      </c>
      <c r="Q151" s="139">
        <v>50</v>
      </c>
      <c r="R151" s="139">
        <v>70</v>
      </c>
      <c r="S151" s="139">
        <v>80</v>
      </c>
      <c r="T151" s="139">
        <v>100</v>
      </c>
      <c r="U151" s="139">
        <v>100</v>
      </c>
      <c r="V151" s="141">
        <v>0</v>
      </c>
      <c r="W151" s="142"/>
    </row>
    <row r="152" spans="1:23" ht="20.25" x14ac:dyDescent="0.25">
      <c r="A152" s="183"/>
      <c r="B152" s="6" t="s">
        <v>227</v>
      </c>
      <c r="C152" s="53">
        <v>43.271999999999998</v>
      </c>
      <c r="D152" s="54">
        <v>51.186309999999999</v>
      </c>
      <c r="E152" s="54">
        <v>75.1233</v>
      </c>
      <c r="F152" s="54">
        <v>75.1233</v>
      </c>
      <c r="G152" s="54">
        <v>114.18494999999999</v>
      </c>
      <c r="H152" s="54">
        <v>75.1233</v>
      </c>
      <c r="I152" s="54">
        <v>114.18494999999999</v>
      </c>
      <c r="J152" s="54">
        <v>117.18494999999999</v>
      </c>
      <c r="K152" s="61">
        <f>ROUND(K151*0.35,-1)</f>
        <v>300</v>
      </c>
      <c r="L152" s="59">
        <f t="shared" ref="L152:N152" si="43">ROUND(L151*0.35,-1)</f>
        <v>330</v>
      </c>
      <c r="M152" s="59">
        <f t="shared" si="43"/>
        <v>390</v>
      </c>
      <c r="N152" s="59">
        <f t="shared" si="43"/>
        <v>410</v>
      </c>
      <c r="O152" s="16"/>
      <c r="P152" s="121">
        <v>100</v>
      </c>
      <c r="Q152" s="60">
        <v>125</v>
      </c>
      <c r="R152" s="60">
        <v>175</v>
      </c>
      <c r="S152" s="60">
        <v>200</v>
      </c>
      <c r="T152" s="60">
        <v>250</v>
      </c>
      <c r="U152" s="60">
        <v>250</v>
      </c>
      <c r="V152" s="70"/>
      <c r="W152" s="66"/>
    </row>
    <row r="153" spans="1:23" ht="20.25" x14ac:dyDescent="0.25">
      <c r="A153" s="124"/>
      <c r="B153" s="125"/>
      <c r="C153" s="126"/>
      <c r="D153" s="127"/>
      <c r="E153" s="127"/>
      <c r="F153" s="127"/>
      <c r="G153" s="127"/>
      <c r="H153" s="127"/>
      <c r="I153" s="127"/>
      <c r="J153" s="127"/>
      <c r="K153" s="128"/>
      <c r="L153" s="129"/>
      <c r="M153" s="129"/>
      <c r="N153" s="130"/>
      <c r="O153" s="131"/>
      <c r="P153" s="132"/>
      <c r="Q153" s="131"/>
      <c r="R153" s="131"/>
      <c r="S153" s="131"/>
      <c r="T153" s="131"/>
      <c r="U153" s="131"/>
      <c r="V153" s="133"/>
      <c r="W153" s="134"/>
    </row>
    <row r="154" spans="1:23" ht="58.5" x14ac:dyDescent="0.25">
      <c r="A154" s="182" t="s">
        <v>257</v>
      </c>
      <c r="B154" s="135" t="s">
        <v>87</v>
      </c>
      <c r="C154" s="136">
        <v>741.2</v>
      </c>
      <c r="D154" s="137">
        <v>756.23299999999995</v>
      </c>
      <c r="E154" s="137">
        <v>786.23299999999995</v>
      </c>
      <c r="F154" s="137">
        <v>786.23299999999995</v>
      </c>
      <c r="G154" s="137">
        <v>801.23299999999995</v>
      </c>
      <c r="H154" s="137">
        <v>786.23299999999995</v>
      </c>
      <c r="I154" s="137">
        <v>801.23299999999995</v>
      </c>
      <c r="J154" s="137">
        <v>831.23299999999995</v>
      </c>
      <c r="K154" s="138">
        <v>880</v>
      </c>
      <c r="L154" s="139">
        <f>ROUND(K154*1.12,-1)</f>
        <v>990</v>
      </c>
      <c r="M154" s="139">
        <f>ROUND(L154*1.17,-1)</f>
        <v>1160</v>
      </c>
      <c r="N154" s="139">
        <f>ROUND(M154*1.05,-1)</f>
        <v>1220</v>
      </c>
      <c r="O154" s="140"/>
      <c r="P154" s="138">
        <v>60</v>
      </c>
      <c r="Q154" s="139">
        <v>75</v>
      </c>
      <c r="R154" s="139">
        <v>105</v>
      </c>
      <c r="S154" s="139">
        <v>120</v>
      </c>
      <c r="T154" s="139">
        <v>150</v>
      </c>
      <c r="U154" s="139">
        <v>150</v>
      </c>
      <c r="V154" s="141">
        <v>20</v>
      </c>
      <c r="W154" s="142"/>
    </row>
    <row r="155" spans="1:23" ht="20.25" x14ac:dyDescent="0.25">
      <c r="A155" s="183"/>
      <c r="B155" s="6" t="s">
        <v>227</v>
      </c>
      <c r="C155" s="53">
        <v>111.18</v>
      </c>
      <c r="D155" s="54">
        <v>151.2466</v>
      </c>
      <c r="E155" s="54">
        <v>196.55824999999999</v>
      </c>
      <c r="F155" s="54">
        <v>196.55824999999999</v>
      </c>
      <c r="G155" s="54">
        <v>240.36989999999997</v>
      </c>
      <c r="H155" s="54">
        <v>196.55824999999999</v>
      </c>
      <c r="I155" s="54">
        <v>240.36989999999997</v>
      </c>
      <c r="J155" s="54">
        <v>290.93154999999996</v>
      </c>
      <c r="K155" s="61">
        <f>ROUND(K154*0.35,-1)</f>
        <v>310</v>
      </c>
      <c r="L155" s="59">
        <f t="shared" ref="L155:N155" si="44">ROUND(L154*0.35,-1)</f>
        <v>350</v>
      </c>
      <c r="M155" s="59">
        <f t="shared" si="44"/>
        <v>410</v>
      </c>
      <c r="N155" s="59">
        <f t="shared" si="44"/>
        <v>430</v>
      </c>
      <c r="O155" s="16"/>
      <c r="P155" s="121">
        <v>320</v>
      </c>
      <c r="Q155" s="60">
        <v>400</v>
      </c>
      <c r="R155" s="60">
        <v>560</v>
      </c>
      <c r="S155" s="60">
        <v>640</v>
      </c>
      <c r="T155" s="60">
        <v>800</v>
      </c>
      <c r="U155" s="60">
        <v>800</v>
      </c>
      <c r="V155" s="70"/>
      <c r="W155" s="66"/>
    </row>
    <row r="156" spans="1:23" ht="20.25" x14ac:dyDescent="0.25">
      <c r="A156" s="124"/>
      <c r="B156" s="125"/>
      <c r="C156" s="126"/>
      <c r="D156" s="127"/>
      <c r="E156" s="127"/>
      <c r="F156" s="127"/>
      <c r="G156" s="127"/>
      <c r="H156" s="127"/>
      <c r="I156" s="127"/>
      <c r="J156" s="127"/>
      <c r="K156" s="128"/>
      <c r="L156" s="129"/>
      <c r="M156" s="129"/>
      <c r="N156" s="130"/>
      <c r="O156" s="131"/>
      <c r="P156" s="132"/>
      <c r="Q156" s="131"/>
      <c r="R156" s="131"/>
      <c r="S156" s="131"/>
      <c r="T156" s="131"/>
      <c r="U156" s="131"/>
      <c r="V156" s="133"/>
      <c r="W156" s="134"/>
    </row>
    <row r="157" spans="1:23" ht="20.25" x14ac:dyDescent="0.25">
      <c r="A157" s="182" t="s">
        <v>194</v>
      </c>
      <c r="B157" s="135" t="s">
        <v>89</v>
      </c>
      <c r="C157" s="136">
        <v>741.2</v>
      </c>
      <c r="D157" s="137">
        <v>756.23299999999995</v>
      </c>
      <c r="E157" s="137">
        <v>786.23299999999995</v>
      </c>
      <c r="F157" s="137">
        <v>786.23299999999995</v>
      </c>
      <c r="G157" s="137">
        <v>801.23299999999995</v>
      </c>
      <c r="H157" s="137">
        <v>786.23299999999995</v>
      </c>
      <c r="I157" s="137">
        <v>801.23299999999995</v>
      </c>
      <c r="J157" s="137">
        <v>831.23299999999995</v>
      </c>
      <c r="K157" s="138">
        <v>800</v>
      </c>
      <c r="L157" s="139">
        <f>ROUND(K157*1.12,-1)</f>
        <v>900</v>
      </c>
      <c r="M157" s="139">
        <f>ROUND(L157*1.17,-1)</f>
        <v>1050</v>
      </c>
      <c r="N157" s="139">
        <f>ROUND(M157*1.05,-1)</f>
        <v>1100</v>
      </c>
      <c r="O157" s="140"/>
      <c r="P157" s="138">
        <v>60</v>
      </c>
      <c r="Q157" s="139">
        <v>75</v>
      </c>
      <c r="R157" s="139">
        <v>105</v>
      </c>
      <c r="S157" s="139">
        <v>120</v>
      </c>
      <c r="T157" s="139">
        <v>150</v>
      </c>
      <c r="U157" s="139">
        <v>150</v>
      </c>
      <c r="V157" s="141">
        <v>2</v>
      </c>
      <c r="W157" s="142"/>
    </row>
    <row r="158" spans="1:23" ht="20.25" x14ac:dyDescent="0.25">
      <c r="A158" s="183"/>
      <c r="B158" s="6" t="s">
        <v>227</v>
      </c>
      <c r="C158" s="53">
        <v>74.12</v>
      </c>
      <c r="D158" s="54">
        <v>98.310289999999995</v>
      </c>
      <c r="E158" s="54">
        <v>141.52193999999997</v>
      </c>
      <c r="F158" s="54">
        <v>141.52193999999997</v>
      </c>
      <c r="G158" s="54">
        <v>184.28359</v>
      </c>
      <c r="H158" s="54">
        <v>141.52193999999997</v>
      </c>
      <c r="I158" s="54">
        <v>184.28359</v>
      </c>
      <c r="J158" s="54">
        <v>232.74524</v>
      </c>
      <c r="K158" s="61">
        <f>ROUND(K157*0.35,-1)</f>
        <v>280</v>
      </c>
      <c r="L158" s="59">
        <f t="shared" ref="L158:N158" si="45">ROUND(L157*0.35,-1)</f>
        <v>320</v>
      </c>
      <c r="M158" s="59">
        <f t="shared" si="45"/>
        <v>370</v>
      </c>
      <c r="N158" s="59">
        <f t="shared" si="45"/>
        <v>390</v>
      </c>
      <c r="O158" s="16"/>
      <c r="P158" s="121">
        <v>200</v>
      </c>
      <c r="Q158" s="60">
        <v>250</v>
      </c>
      <c r="R158" s="60">
        <v>350</v>
      </c>
      <c r="S158" s="60">
        <v>400</v>
      </c>
      <c r="T158" s="60">
        <v>500</v>
      </c>
      <c r="U158" s="60">
        <v>500</v>
      </c>
      <c r="V158" s="70"/>
      <c r="W158" s="66"/>
    </row>
    <row r="159" spans="1:23" ht="20.25" x14ac:dyDescent="0.25">
      <c r="A159" s="124"/>
      <c r="B159" s="125"/>
      <c r="C159" s="126"/>
      <c r="D159" s="127"/>
      <c r="E159" s="127"/>
      <c r="F159" s="127"/>
      <c r="G159" s="127"/>
      <c r="H159" s="127"/>
      <c r="I159" s="127"/>
      <c r="J159" s="127"/>
      <c r="K159" s="128"/>
      <c r="L159" s="129"/>
      <c r="M159" s="129"/>
      <c r="N159" s="130"/>
      <c r="O159" s="131"/>
      <c r="P159" s="132"/>
      <c r="Q159" s="131"/>
      <c r="R159" s="131"/>
      <c r="S159" s="131"/>
      <c r="T159" s="131"/>
      <c r="U159" s="131"/>
      <c r="V159" s="133"/>
      <c r="W159" s="134"/>
    </row>
    <row r="160" spans="1:23" ht="20.25" x14ac:dyDescent="0.25">
      <c r="A160" s="182" t="s">
        <v>86</v>
      </c>
      <c r="B160" s="135" t="s">
        <v>91</v>
      </c>
      <c r="C160" s="136">
        <v>801.2</v>
      </c>
      <c r="D160" s="137">
        <v>831.23299999999995</v>
      </c>
      <c r="E160" s="137">
        <v>891.23299999999995</v>
      </c>
      <c r="F160" s="137">
        <v>891.23299999999995</v>
      </c>
      <c r="G160" s="137">
        <v>921.23299999999995</v>
      </c>
      <c r="H160" s="137">
        <v>891.23299999999995</v>
      </c>
      <c r="I160" s="137">
        <v>921.23299999999995</v>
      </c>
      <c r="J160" s="137">
        <v>981.23299999999995</v>
      </c>
      <c r="K160" s="138">
        <v>1100</v>
      </c>
      <c r="L160" s="139">
        <f>ROUND(K160*1.12,-1)</f>
        <v>1230</v>
      </c>
      <c r="M160" s="139">
        <f>ROUND(L160*1.17,-1)</f>
        <v>1440</v>
      </c>
      <c r="N160" s="139">
        <f>ROUND(M160*1.05,-1)</f>
        <v>1510</v>
      </c>
      <c r="O160" s="140"/>
      <c r="P160" s="138">
        <v>120</v>
      </c>
      <c r="Q160" s="139">
        <v>150</v>
      </c>
      <c r="R160" s="139">
        <v>210</v>
      </c>
      <c r="S160" s="139">
        <v>240</v>
      </c>
      <c r="T160" s="139">
        <v>300</v>
      </c>
      <c r="U160" s="139">
        <v>300</v>
      </c>
      <c r="V160" s="141">
        <v>1</v>
      </c>
      <c r="W160" s="142"/>
    </row>
    <row r="161" spans="1:24" ht="20.25" x14ac:dyDescent="0.25">
      <c r="A161" s="183"/>
      <c r="B161" s="6" t="s">
        <v>227</v>
      </c>
      <c r="C161" s="53">
        <v>80.12</v>
      </c>
      <c r="D161" s="54">
        <v>124.68494999999999</v>
      </c>
      <c r="E161" s="54">
        <v>178.2466</v>
      </c>
      <c r="F161" s="54">
        <v>178.2466</v>
      </c>
      <c r="G161" s="54">
        <v>230.30824999999999</v>
      </c>
      <c r="H161" s="54">
        <v>178.2466</v>
      </c>
      <c r="I161" s="54">
        <v>230.30824999999999</v>
      </c>
      <c r="J161" s="54">
        <v>294.36989999999997</v>
      </c>
      <c r="K161" s="61">
        <f>ROUND(K160*0.35,-1)</f>
        <v>390</v>
      </c>
      <c r="L161" s="59">
        <f t="shared" ref="L161:N161" si="46">ROUND(L160*0.35,-1)</f>
        <v>430</v>
      </c>
      <c r="M161" s="59">
        <f t="shared" si="46"/>
        <v>500</v>
      </c>
      <c r="N161" s="59">
        <f t="shared" si="46"/>
        <v>530</v>
      </c>
      <c r="O161" s="16"/>
      <c r="P161" s="121">
        <v>280</v>
      </c>
      <c r="Q161" s="60">
        <v>350</v>
      </c>
      <c r="R161" s="60">
        <v>490</v>
      </c>
      <c r="S161" s="60">
        <v>560</v>
      </c>
      <c r="T161" s="60">
        <v>700</v>
      </c>
      <c r="U161" s="60">
        <v>700</v>
      </c>
      <c r="V161" s="70"/>
      <c r="W161" s="66"/>
    </row>
    <row r="162" spans="1:24" ht="20.25" x14ac:dyDescent="0.25">
      <c r="A162" s="124"/>
      <c r="B162" s="125"/>
      <c r="C162" s="126"/>
      <c r="D162" s="127"/>
      <c r="E162" s="127"/>
      <c r="F162" s="127"/>
      <c r="G162" s="127"/>
      <c r="H162" s="127"/>
      <c r="I162" s="127"/>
      <c r="J162" s="127"/>
      <c r="K162" s="128"/>
      <c r="L162" s="129"/>
      <c r="M162" s="129"/>
      <c r="N162" s="130"/>
      <c r="O162" s="131"/>
      <c r="P162" s="132"/>
      <c r="Q162" s="131"/>
      <c r="R162" s="131"/>
      <c r="S162" s="131"/>
      <c r="T162" s="131"/>
      <c r="U162" s="131"/>
      <c r="V162" s="133"/>
      <c r="W162" s="134"/>
    </row>
    <row r="163" spans="1:24" ht="39" x14ac:dyDescent="0.25">
      <c r="A163" s="182" t="s">
        <v>88</v>
      </c>
      <c r="B163" s="135" t="s">
        <v>93</v>
      </c>
      <c r="C163" s="136">
        <v>721.2</v>
      </c>
      <c r="D163" s="137">
        <v>731.23299999999995</v>
      </c>
      <c r="E163" s="137">
        <v>751.23299999999995</v>
      </c>
      <c r="F163" s="137">
        <v>751.23299999999995</v>
      </c>
      <c r="G163" s="137">
        <v>761.23299999999995</v>
      </c>
      <c r="H163" s="137">
        <v>751.23299999999995</v>
      </c>
      <c r="I163" s="137">
        <v>761.23299999999995</v>
      </c>
      <c r="J163" s="137">
        <v>781.23299999999995</v>
      </c>
      <c r="K163" s="138">
        <v>800</v>
      </c>
      <c r="L163" s="139">
        <f>ROUND(K163*1.12,-1)</f>
        <v>900</v>
      </c>
      <c r="M163" s="139">
        <f>ROUND(L163*1.17,-1)</f>
        <v>1050</v>
      </c>
      <c r="N163" s="139">
        <f>ROUND(M163*1.05,-1)</f>
        <v>1100</v>
      </c>
      <c r="O163" s="140"/>
      <c r="P163" s="138">
        <v>40</v>
      </c>
      <c r="Q163" s="139">
        <v>50</v>
      </c>
      <c r="R163" s="139">
        <v>70</v>
      </c>
      <c r="S163" s="139">
        <v>80</v>
      </c>
      <c r="T163" s="139">
        <v>100</v>
      </c>
      <c r="U163" s="139">
        <v>100</v>
      </c>
      <c r="V163" s="141">
        <v>2</v>
      </c>
      <c r="W163" s="142"/>
    </row>
    <row r="164" spans="1:24" ht="20.25" x14ac:dyDescent="0.25">
      <c r="A164" s="183"/>
      <c r="B164" s="6" t="s">
        <v>227</v>
      </c>
      <c r="C164" s="53">
        <v>108.18</v>
      </c>
      <c r="D164" s="54">
        <v>146.2466</v>
      </c>
      <c r="E164" s="54">
        <v>187.80824999999999</v>
      </c>
      <c r="F164" s="54">
        <v>187.80824999999999</v>
      </c>
      <c r="G164" s="54">
        <v>228.36989999999997</v>
      </c>
      <c r="H164" s="54">
        <v>187.80824999999999</v>
      </c>
      <c r="I164" s="54">
        <v>228.36989999999997</v>
      </c>
      <c r="J164" s="54">
        <v>273.43154999999996</v>
      </c>
      <c r="K164" s="61">
        <f>ROUND(K163*0.35,-1)</f>
        <v>280</v>
      </c>
      <c r="L164" s="59">
        <f t="shared" ref="L164:N164" si="47">ROUND(L163*0.35,-1)</f>
        <v>320</v>
      </c>
      <c r="M164" s="59">
        <f t="shared" si="47"/>
        <v>370</v>
      </c>
      <c r="N164" s="59">
        <f t="shared" si="47"/>
        <v>390</v>
      </c>
      <c r="O164" s="16"/>
      <c r="P164" s="121">
        <v>280</v>
      </c>
      <c r="Q164" s="60">
        <v>350</v>
      </c>
      <c r="R164" s="60">
        <v>490</v>
      </c>
      <c r="S164" s="60">
        <v>560</v>
      </c>
      <c r="T164" s="60">
        <v>700</v>
      </c>
      <c r="U164" s="60">
        <v>700</v>
      </c>
      <c r="V164" s="70"/>
      <c r="W164" s="66"/>
    </row>
    <row r="165" spans="1:24" ht="20.25" x14ac:dyDescent="0.25">
      <c r="A165" s="124"/>
      <c r="B165" s="125"/>
      <c r="C165" s="126"/>
      <c r="D165" s="127"/>
      <c r="E165" s="127"/>
      <c r="F165" s="127"/>
      <c r="G165" s="127"/>
      <c r="H165" s="127"/>
      <c r="I165" s="127"/>
      <c r="J165" s="127"/>
      <c r="K165" s="128"/>
      <c r="L165" s="129"/>
      <c r="M165" s="129"/>
      <c r="N165" s="130"/>
      <c r="O165" s="131"/>
      <c r="P165" s="132"/>
      <c r="Q165" s="131"/>
      <c r="R165" s="131"/>
      <c r="S165" s="131"/>
      <c r="T165" s="131"/>
      <c r="U165" s="131"/>
      <c r="V165" s="133"/>
      <c r="W165" s="134"/>
    </row>
    <row r="166" spans="1:24" ht="20.25" x14ac:dyDescent="0.25">
      <c r="A166" s="182" t="s">
        <v>90</v>
      </c>
      <c r="B166" s="135" t="s">
        <v>95</v>
      </c>
      <c r="C166" s="136">
        <v>721.2</v>
      </c>
      <c r="D166" s="137">
        <v>731.23299999999995</v>
      </c>
      <c r="E166" s="137">
        <v>751.23299999999995</v>
      </c>
      <c r="F166" s="137">
        <v>751.23299999999995</v>
      </c>
      <c r="G166" s="137">
        <v>761.23299999999995</v>
      </c>
      <c r="H166" s="137">
        <v>751.23299999999995</v>
      </c>
      <c r="I166" s="137">
        <v>761.23299999999995</v>
      </c>
      <c r="J166" s="137">
        <v>781.23299999999995</v>
      </c>
      <c r="K166" s="138">
        <v>800</v>
      </c>
      <c r="L166" s="139">
        <f>ROUND(K166*1.12,-1)</f>
        <v>900</v>
      </c>
      <c r="M166" s="139">
        <f>ROUND(L166*1.17,-1)</f>
        <v>1050</v>
      </c>
      <c r="N166" s="139">
        <f>ROUND(M166*1.05,-1)</f>
        <v>1100</v>
      </c>
      <c r="O166" s="140"/>
      <c r="P166" s="138">
        <v>40</v>
      </c>
      <c r="Q166" s="139">
        <v>50</v>
      </c>
      <c r="R166" s="139">
        <v>70</v>
      </c>
      <c r="S166" s="139">
        <v>80</v>
      </c>
      <c r="T166" s="139">
        <v>100</v>
      </c>
      <c r="U166" s="139">
        <v>100</v>
      </c>
      <c r="V166" s="141">
        <v>0</v>
      </c>
      <c r="W166" s="142"/>
    </row>
    <row r="167" spans="1:24" ht="20.25" x14ac:dyDescent="0.25">
      <c r="A167" s="183"/>
      <c r="B167" s="6" t="s">
        <v>227</v>
      </c>
      <c r="C167" s="53">
        <v>108.18</v>
      </c>
      <c r="D167" s="54">
        <v>146.2466</v>
      </c>
      <c r="E167" s="54">
        <v>187.80824999999999</v>
      </c>
      <c r="F167" s="54">
        <v>187.80824999999999</v>
      </c>
      <c r="G167" s="54">
        <v>228.36989999999997</v>
      </c>
      <c r="H167" s="54">
        <v>187.80824999999999</v>
      </c>
      <c r="I167" s="54">
        <v>228.36989999999997</v>
      </c>
      <c r="J167" s="54">
        <v>273.43154999999996</v>
      </c>
      <c r="K167" s="61">
        <f>ROUND(K166*0.35,-1)</f>
        <v>280</v>
      </c>
      <c r="L167" s="59">
        <f t="shared" ref="L167:N167" si="48">ROUND(L166*0.35,-1)</f>
        <v>320</v>
      </c>
      <c r="M167" s="59">
        <f t="shared" si="48"/>
        <v>370</v>
      </c>
      <c r="N167" s="59">
        <f t="shared" si="48"/>
        <v>390</v>
      </c>
      <c r="O167" s="16"/>
      <c r="P167" s="121">
        <v>280</v>
      </c>
      <c r="Q167" s="60">
        <v>350</v>
      </c>
      <c r="R167" s="60">
        <v>490</v>
      </c>
      <c r="S167" s="60">
        <v>560</v>
      </c>
      <c r="T167" s="60">
        <v>700</v>
      </c>
      <c r="U167" s="60">
        <v>700</v>
      </c>
      <c r="V167" s="70"/>
      <c r="W167" s="66"/>
    </row>
    <row r="168" spans="1:24" ht="20.25" x14ac:dyDescent="0.25">
      <c r="A168" s="124"/>
      <c r="B168" s="125"/>
      <c r="C168" s="126"/>
      <c r="D168" s="127"/>
      <c r="E168" s="127"/>
      <c r="F168" s="127"/>
      <c r="G168" s="127"/>
      <c r="H168" s="127"/>
      <c r="I168" s="127"/>
      <c r="J168" s="127"/>
      <c r="K168" s="128"/>
      <c r="L168" s="129"/>
      <c r="M168" s="129"/>
      <c r="N168" s="130"/>
      <c r="O168" s="131"/>
      <c r="P168" s="132"/>
      <c r="Q168" s="131"/>
      <c r="R168" s="131"/>
      <c r="S168" s="131"/>
      <c r="T168" s="131"/>
      <c r="U168" s="131"/>
      <c r="V168" s="133"/>
      <c r="W168" s="134"/>
    </row>
    <row r="169" spans="1:24" ht="20.25" x14ac:dyDescent="0.25">
      <c r="A169" s="182" t="s">
        <v>92</v>
      </c>
      <c r="B169" s="135" t="s">
        <v>97</v>
      </c>
      <c r="C169" s="136">
        <v>761.2</v>
      </c>
      <c r="D169" s="137">
        <v>781.23299999999995</v>
      </c>
      <c r="E169" s="137">
        <v>821.23299999999995</v>
      </c>
      <c r="F169" s="137">
        <v>821.23299999999995</v>
      </c>
      <c r="G169" s="137">
        <v>841.23299999999995</v>
      </c>
      <c r="H169" s="137">
        <v>821.23299999999995</v>
      </c>
      <c r="I169" s="137">
        <v>841.23299999999995</v>
      </c>
      <c r="J169" s="137">
        <v>881.23299999999995</v>
      </c>
      <c r="K169" s="138">
        <v>880</v>
      </c>
      <c r="L169" s="139">
        <f>ROUND(K169*1.12,-1)</f>
        <v>990</v>
      </c>
      <c r="M169" s="139">
        <f>ROUND(L169*1.17,-1)</f>
        <v>1160</v>
      </c>
      <c r="N169" s="139">
        <f>ROUND(M169*1.05,-1)</f>
        <v>1220</v>
      </c>
      <c r="O169" s="140"/>
      <c r="P169" s="138">
        <v>80</v>
      </c>
      <c r="Q169" s="139">
        <v>100</v>
      </c>
      <c r="R169" s="139">
        <v>140</v>
      </c>
      <c r="S169" s="139">
        <v>160</v>
      </c>
      <c r="T169" s="139">
        <v>200</v>
      </c>
      <c r="U169" s="139">
        <v>200</v>
      </c>
      <c r="V169" s="141">
        <v>3</v>
      </c>
      <c r="W169" s="142"/>
    </row>
    <row r="170" spans="1:24" ht="20.25" x14ac:dyDescent="0.25">
      <c r="A170" s="183"/>
      <c r="B170" s="6" t="s">
        <v>227</v>
      </c>
      <c r="C170" s="53">
        <v>76.12</v>
      </c>
      <c r="D170" s="54">
        <v>117.18494999999999</v>
      </c>
      <c r="E170" s="54">
        <v>164.2466</v>
      </c>
      <c r="F170" s="54">
        <v>164.2466</v>
      </c>
      <c r="G170" s="54">
        <v>210.30824999999999</v>
      </c>
      <c r="H170" s="54">
        <v>164.2466</v>
      </c>
      <c r="I170" s="54">
        <v>210.30824999999999</v>
      </c>
      <c r="J170" s="54">
        <v>264.36989999999997</v>
      </c>
      <c r="K170" s="61">
        <f>ROUND(K169*0.35,-1)</f>
        <v>310</v>
      </c>
      <c r="L170" s="59">
        <f t="shared" ref="L170:N170" si="49">ROUND(L169*0.35,-1)</f>
        <v>350</v>
      </c>
      <c r="M170" s="59">
        <f t="shared" si="49"/>
        <v>410</v>
      </c>
      <c r="N170" s="59">
        <f t="shared" si="49"/>
        <v>430</v>
      </c>
      <c r="O170" s="16"/>
      <c r="P170" s="121">
        <v>280</v>
      </c>
      <c r="Q170" s="60">
        <v>350</v>
      </c>
      <c r="R170" s="60">
        <v>490</v>
      </c>
      <c r="S170" s="60">
        <v>560</v>
      </c>
      <c r="T170" s="60">
        <v>700</v>
      </c>
      <c r="U170" s="60">
        <v>700</v>
      </c>
      <c r="V170" s="70"/>
      <c r="W170" s="66"/>
    </row>
    <row r="171" spans="1:24" ht="20.25" x14ac:dyDescent="0.25">
      <c r="A171" s="124"/>
      <c r="B171" s="125"/>
      <c r="C171" s="126"/>
      <c r="D171" s="127"/>
      <c r="E171" s="127"/>
      <c r="F171" s="127"/>
      <c r="G171" s="127"/>
      <c r="H171" s="127"/>
      <c r="I171" s="127"/>
      <c r="J171" s="127"/>
      <c r="K171" s="128"/>
      <c r="L171" s="129"/>
      <c r="M171" s="129"/>
      <c r="N171" s="130"/>
      <c r="O171" s="131"/>
      <c r="P171" s="132"/>
      <c r="Q171" s="131"/>
      <c r="R171" s="131"/>
      <c r="S171" s="131"/>
      <c r="T171" s="131"/>
      <c r="U171" s="131"/>
      <c r="V171" s="133"/>
      <c r="W171" s="134"/>
    </row>
    <row r="172" spans="1:24" ht="31.5" customHeight="1" x14ac:dyDescent="0.25">
      <c r="A172" s="182" t="s">
        <v>94</v>
      </c>
      <c r="B172" s="135" t="s">
        <v>99</v>
      </c>
      <c r="C172" s="136">
        <v>761.2</v>
      </c>
      <c r="D172" s="137">
        <v>781.23299999999995</v>
      </c>
      <c r="E172" s="137">
        <v>821.23299999999995</v>
      </c>
      <c r="F172" s="137">
        <v>821.23299999999995</v>
      </c>
      <c r="G172" s="137">
        <v>841.23299999999995</v>
      </c>
      <c r="H172" s="137">
        <v>821.23299999999995</v>
      </c>
      <c r="I172" s="137">
        <v>841.23299999999995</v>
      </c>
      <c r="J172" s="137">
        <v>881.23299999999995</v>
      </c>
      <c r="K172" s="138">
        <v>880</v>
      </c>
      <c r="L172" s="139">
        <f>ROUND(K172*1.12,-1)</f>
        <v>990</v>
      </c>
      <c r="M172" s="139">
        <f>ROUND(L172*1.17,-1)</f>
        <v>1160</v>
      </c>
      <c r="N172" s="139">
        <f>ROUND(M172*1.05,-1)</f>
        <v>1220</v>
      </c>
      <c r="O172" s="140"/>
      <c r="P172" s="138">
        <v>80</v>
      </c>
      <c r="Q172" s="139">
        <v>100</v>
      </c>
      <c r="R172" s="139">
        <v>140</v>
      </c>
      <c r="S172" s="139">
        <v>160</v>
      </c>
      <c r="T172" s="139">
        <v>200</v>
      </c>
      <c r="U172" s="139">
        <v>200</v>
      </c>
      <c r="V172" s="141">
        <v>48</v>
      </c>
      <c r="W172" s="142"/>
    </row>
    <row r="173" spans="1:24" ht="20.25" x14ac:dyDescent="0.25">
      <c r="A173" s="183"/>
      <c r="B173" s="6" t="s">
        <v>227</v>
      </c>
      <c r="C173" s="53">
        <v>76.12</v>
      </c>
      <c r="D173" s="54">
        <v>117.18494999999999</v>
      </c>
      <c r="E173" s="54">
        <v>164.2466</v>
      </c>
      <c r="F173" s="54">
        <v>164.2466</v>
      </c>
      <c r="G173" s="54">
        <v>210.30824999999999</v>
      </c>
      <c r="H173" s="54">
        <v>164.2466</v>
      </c>
      <c r="I173" s="54">
        <v>210.30824999999999</v>
      </c>
      <c r="J173" s="54">
        <v>264.36989999999997</v>
      </c>
      <c r="K173" s="61">
        <f>ROUND(K172*0.35,-1)</f>
        <v>310</v>
      </c>
      <c r="L173" s="59">
        <f t="shared" ref="L173:N173" si="50">ROUND(L172*0.35,-1)</f>
        <v>350</v>
      </c>
      <c r="M173" s="59">
        <f t="shared" si="50"/>
        <v>410</v>
      </c>
      <c r="N173" s="59">
        <f t="shared" si="50"/>
        <v>430</v>
      </c>
      <c r="O173" s="16"/>
      <c r="P173" s="121">
        <v>280</v>
      </c>
      <c r="Q173" s="60">
        <v>350</v>
      </c>
      <c r="R173" s="60">
        <v>490</v>
      </c>
      <c r="S173" s="60">
        <v>560</v>
      </c>
      <c r="T173" s="60">
        <v>700</v>
      </c>
      <c r="U173" s="60">
        <v>700</v>
      </c>
      <c r="V173" s="70"/>
      <c r="W173" s="66"/>
    </row>
    <row r="174" spans="1:24" ht="20.25" x14ac:dyDescent="0.25">
      <c r="A174" s="124"/>
      <c r="B174" s="125"/>
      <c r="C174" s="126"/>
      <c r="D174" s="127"/>
      <c r="E174" s="127"/>
      <c r="F174" s="127"/>
      <c r="G174" s="127"/>
      <c r="H174" s="127"/>
      <c r="I174" s="127"/>
      <c r="J174" s="127"/>
      <c r="K174" s="128"/>
      <c r="L174" s="129"/>
      <c r="M174" s="129"/>
      <c r="N174" s="130"/>
      <c r="O174" s="131"/>
      <c r="P174" s="132"/>
      <c r="Q174" s="131"/>
      <c r="R174" s="131"/>
      <c r="S174" s="131"/>
      <c r="T174" s="131"/>
      <c r="U174" s="131"/>
      <c r="V174" s="133"/>
      <c r="W174" s="134"/>
    </row>
    <row r="175" spans="1:24" ht="39" x14ac:dyDescent="0.25">
      <c r="A175" s="183" t="s">
        <v>96</v>
      </c>
      <c r="B175" s="6" t="s">
        <v>101</v>
      </c>
      <c r="C175" s="53">
        <v>881.2</v>
      </c>
      <c r="D175" s="54">
        <v>931.23299999999995</v>
      </c>
      <c r="E175" s="54">
        <v>1031.2329999999999</v>
      </c>
      <c r="F175" s="54">
        <v>1031.2329999999999</v>
      </c>
      <c r="G175" s="54">
        <v>1081.2329999999999</v>
      </c>
      <c r="H175" s="54">
        <v>1031.2329999999999</v>
      </c>
      <c r="I175" s="54">
        <v>1081.2329999999999</v>
      </c>
      <c r="J175" s="54">
        <v>1181.2329999999999</v>
      </c>
      <c r="K175" s="61">
        <v>1100</v>
      </c>
      <c r="L175" s="59">
        <f>ROUND(K175*1.12,-1)</f>
        <v>1230</v>
      </c>
      <c r="M175" s="59">
        <f>ROUND(L175*1.17,-1)</f>
        <v>1440</v>
      </c>
      <c r="N175" s="59">
        <f>ROUND(M175*1.05,-1)</f>
        <v>1510</v>
      </c>
      <c r="O175" s="16"/>
      <c r="P175" s="61">
        <v>200</v>
      </c>
      <c r="Q175" s="59">
        <v>250</v>
      </c>
      <c r="R175" s="59">
        <v>350</v>
      </c>
      <c r="S175" s="59">
        <v>400</v>
      </c>
      <c r="T175" s="59">
        <v>500</v>
      </c>
      <c r="U175" s="59">
        <v>500</v>
      </c>
      <c r="V175" s="70">
        <v>6</v>
      </c>
      <c r="W175" s="66"/>
      <c r="X175" s="57"/>
    </row>
    <row r="176" spans="1:24" ht="20.25" x14ac:dyDescent="0.25">
      <c r="A176" s="183"/>
      <c r="B176" s="6" t="s">
        <v>227</v>
      </c>
      <c r="C176" s="53">
        <v>88.12</v>
      </c>
      <c r="D176" s="54">
        <v>139.68494999999999</v>
      </c>
      <c r="E176" s="54">
        <v>206.2466</v>
      </c>
      <c r="F176" s="54">
        <v>206.2466</v>
      </c>
      <c r="G176" s="54">
        <v>270.30824999999999</v>
      </c>
      <c r="H176" s="54">
        <v>206.2466</v>
      </c>
      <c r="I176" s="54">
        <v>270.30824999999999</v>
      </c>
      <c r="J176" s="54">
        <v>354.36989999999997</v>
      </c>
      <c r="K176" s="61">
        <f>ROUND(K175*0.35,-1)</f>
        <v>390</v>
      </c>
      <c r="L176" s="59">
        <f t="shared" ref="L176:N176" si="51">ROUND(L175*0.35,-1)</f>
        <v>430</v>
      </c>
      <c r="M176" s="59">
        <f t="shared" si="51"/>
        <v>500</v>
      </c>
      <c r="N176" s="59">
        <f t="shared" si="51"/>
        <v>530</v>
      </c>
      <c r="O176" s="16"/>
      <c r="P176" s="121">
        <v>400</v>
      </c>
      <c r="Q176" s="60">
        <v>500</v>
      </c>
      <c r="R176" s="60">
        <v>700</v>
      </c>
      <c r="S176" s="60">
        <v>800</v>
      </c>
      <c r="T176" s="60">
        <v>1000</v>
      </c>
      <c r="U176" s="60">
        <v>1000</v>
      </c>
      <c r="V176" s="70"/>
      <c r="W176" s="66"/>
      <c r="X176" s="57"/>
    </row>
    <row r="177" spans="1:24" ht="20.25" x14ac:dyDescent="0.25">
      <c r="A177" s="124"/>
      <c r="B177" s="125"/>
      <c r="C177" s="126"/>
      <c r="D177" s="127"/>
      <c r="E177" s="127"/>
      <c r="F177" s="127"/>
      <c r="G177" s="127"/>
      <c r="H177" s="127"/>
      <c r="I177" s="127"/>
      <c r="J177" s="127"/>
      <c r="K177" s="128"/>
      <c r="L177" s="129"/>
      <c r="M177" s="129"/>
      <c r="N177" s="130"/>
      <c r="O177" s="131"/>
      <c r="P177" s="132"/>
      <c r="Q177" s="131"/>
      <c r="R177" s="131"/>
      <c r="S177" s="131"/>
      <c r="T177" s="131"/>
      <c r="U177" s="131"/>
      <c r="V177" s="133"/>
      <c r="W177" s="134"/>
      <c r="X177" s="144"/>
    </row>
    <row r="178" spans="1:24" ht="20.25" x14ac:dyDescent="0.25">
      <c r="A178" s="182" t="s">
        <v>98</v>
      </c>
      <c r="B178" s="135" t="s">
        <v>103</v>
      </c>
      <c r="C178" s="136">
        <v>801.2</v>
      </c>
      <c r="D178" s="137">
        <v>831.23299999999995</v>
      </c>
      <c r="E178" s="137">
        <v>891.23299999999995</v>
      </c>
      <c r="F178" s="137">
        <v>891.23299999999995</v>
      </c>
      <c r="G178" s="137">
        <v>921.23299999999995</v>
      </c>
      <c r="H178" s="137">
        <v>891.23299999999995</v>
      </c>
      <c r="I178" s="137">
        <v>921.23299999999995</v>
      </c>
      <c r="J178" s="137">
        <v>981.23299999999995</v>
      </c>
      <c r="K178" s="138">
        <v>930</v>
      </c>
      <c r="L178" s="139">
        <f>ROUND(K178*1.12,-1)</f>
        <v>1040</v>
      </c>
      <c r="M178" s="139">
        <f>ROUND(L178*1.17,-1)</f>
        <v>1220</v>
      </c>
      <c r="N178" s="139">
        <f>ROUND(M178*1.05,-1)</f>
        <v>1280</v>
      </c>
      <c r="O178" s="140"/>
      <c r="P178" s="138">
        <v>120</v>
      </c>
      <c r="Q178" s="139">
        <v>150</v>
      </c>
      <c r="R178" s="139">
        <v>210</v>
      </c>
      <c r="S178" s="139">
        <v>240</v>
      </c>
      <c r="T178" s="139">
        <v>300</v>
      </c>
      <c r="U178" s="139">
        <v>300</v>
      </c>
      <c r="V178" s="141">
        <v>1</v>
      </c>
      <c r="W178" s="142"/>
    </row>
    <row r="179" spans="1:24" ht="20.25" x14ac:dyDescent="0.25">
      <c r="A179" s="183"/>
      <c r="B179" s="6" t="s">
        <v>227</v>
      </c>
      <c r="C179" s="53">
        <v>80.12</v>
      </c>
      <c r="D179" s="54">
        <v>124.68494999999999</v>
      </c>
      <c r="E179" s="54">
        <v>178.2466</v>
      </c>
      <c r="F179" s="54">
        <v>178.2466</v>
      </c>
      <c r="G179" s="54">
        <v>230.30824999999999</v>
      </c>
      <c r="H179" s="54">
        <v>178.2466</v>
      </c>
      <c r="I179" s="54">
        <v>230.30824999999999</v>
      </c>
      <c r="J179" s="54">
        <v>294.36989999999997</v>
      </c>
      <c r="K179" s="61">
        <f>ROUND(K178*0.35,-1)</f>
        <v>330</v>
      </c>
      <c r="L179" s="59">
        <f t="shared" ref="L179:N179" si="52">ROUND(L178*0.35,-1)</f>
        <v>360</v>
      </c>
      <c r="M179" s="59">
        <f t="shared" si="52"/>
        <v>430</v>
      </c>
      <c r="N179" s="59">
        <f t="shared" si="52"/>
        <v>450</v>
      </c>
      <c r="O179" s="16"/>
      <c r="P179" s="121">
        <v>280</v>
      </c>
      <c r="Q179" s="60">
        <v>350</v>
      </c>
      <c r="R179" s="60">
        <v>490</v>
      </c>
      <c r="S179" s="60">
        <v>560</v>
      </c>
      <c r="T179" s="60">
        <v>700</v>
      </c>
      <c r="U179" s="60">
        <v>700</v>
      </c>
      <c r="V179" s="70"/>
      <c r="W179" s="66"/>
    </row>
    <row r="180" spans="1:24" ht="20.25" x14ac:dyDescent="0.25">
      <c r="A180" s="124"/>
      <c r="B180" s="125"/>
      <c r="C180" s="126"/>
      <c r="D180" s="127"/>
      <c r="E180" s="127"/>
      <c r="F180" s="127"/>
      <c r="G180" s="127"/>
      <c r="H180" s="127"/>
      <c r="I180" s="127"/>
      <c r="J180" s="127"/>
      <c r="K180" s="128"/>
      <c r="L180" s="129"/>
      <c r="M180" s="129"/>
      <c r="N180" s="130"/>
      <c r="O180" s="131"/>
      <c r="P180" s="132"/>
      <c r="Q180" s="131"/>
      <c r="R180" s="131"/>
      <c r="S180" s="131"/>
      <c r="T180" s="131"/>
      <c r="U180" s="131"/>
      <c r="V180" s="133"/>
      <c r="W180" s="134"/>
    </row>
    <row r="181" spans="1:24" ht="20.25" x14ac:dyDescent="0.25">
      <c r="A181" s="182" t="s">
        <v>100</v>
      </c>
      <c r="B181" s="135" t="s">
        <v>104</v>
      </c>
      <c r="C181" s="136">
        <v>801.2</v>
      </c>
      <c r="D181" s="137">
        <v>831.23299999999995</v>
      </c>
      <c r="E181" s="137">
        <v>891.23299999999995</v>
      </c>
      <c r="F181" s="137">
        <v>891.23299999999995</v>
      </c>
      <c r="G181" s="137">
        <v>921.23299999999995</v>
      </c>
      <c r="H181" s="137">
        <v>891.23299999999995</v>
      </c>
      <c r="I181" s="137">
        <v>921.23299999999995</v>
      </c>
      <c r="J181" s="137">
        <v>981.23299999999995</v>
      </c>
      <c r="K181" s="138">
        <v>930</v>
      </c>
      <c r="L181" s="139">
        <f>ROUND(K181*1.12,-1)</f>
        <v>1040</v>
      </c>
      <c r="M181" s="139">
        <f>ROUND(L181*1.17,-1)</f>
        <v>1220</v>
      </c>
      <c r="N181" s="139">
        <f>ROUND(M181*1.05,-1)</f>
        <v>1280</v>
      </c>
      <c r="O181" s="140"/>
      <c r="P181" s="138">
        <v>120</v>
      </c>
      <c r="Q181" s="139">
        <v>150</v>
      </c>
      <c r="R181" s="139">
        <v>210</v>
      </c>
      <c r="S181" s="139">
        <v>240</v>
      </c>
      <c r="T181" s="139">
        <v>300</v>
      </c>
      <c r="U181" s="139">
        <v>300</v>
      </c>
      <c r="V181" s="141">
        <v>6</v>
      </c>
      <c r="W181" s="142"/>
    </row>
    <row r="182" spans="1:24" ht="20.25" x14ac:dyDescent="0.25">
      <c r="A182" s="183"/>
      <c r="B182" s="6" t="s">
        <v>227</v>
      </c>
      <c r="C182" s="53">
        <v>80.12</v>
      </c>
      <c r="D182" s="54">
        <v>124.68494999999999</v>
      </c>
      <c r="E182" s="54">
        <v>178.2466</v>
      </c>
      <c r="F182" s="54">
        <v>178.2466</v>
      </c>
      <c r="G182" s="54">
        <v>230.30824999999999</v>
      </c>
      <c r="H182" s="54">
        <v>178.2466</v>
      </c>
      <c r="I182" s="54">
        <v>230.30824999999999</v>
      </c>
      <c r="J182" s="54">
        <v>294.36989999999997</v>
      </c>
      <c r="K182" s="61">
        <f>ROUND(K181*0.35,-1)</f>
        <v>330</v>
      </c>
      <c r="L182" s="59">
        <f t="shared" ref="L182:N182" si="53">ROUND(L181*0.35,-1)</f>
        <v>360</v>
      </c>
      <c r="M182" s="59">
        <f t="shared" si="53"/>
        <v>430</v>
      </c>
      <c r="N182" s="59">
        <f t="shared" si="53"/>
        <v>450</v>
      </c>
      <c r="O182" s="16"/>
      <c r="P182" s="121">
        <v>280</v>
      </c>
      <c r="Q182" s="60">
        <v>350</v>
      </c>
      <c r="R182" s="60">
        <v>490</v>
      </c>
      <c r="S182" s="60">
        <v>560</v>
      </c>
      <c r="T182" s="60">
        <v>700</v>
      </c>
      <c r="U182" s="60">
        <v>700</v>
      </c>
      <c r="V182" s="70"/>
      <c r="W182" s="66"/>
    </row>
    <row r="183" spans="1:24" ht="20.25" x14ac:dyDescent="0.25">
      <c r="A183" s="124"/>
      <c r="B183" s="125"/>
      <c r="C183" s="126"/>
      <c r="D183" s="127"/>
      <c r="E183" s="127"/>
      <c r="F183" s="127"/>
      <c r="G183" s="127"/>
      <c r="H183" s="127"/>
      <c r="I183" s="127"/>
      <c r="J183" s="127"/>
      <c r="K183" s="128"/>
      <c r="L183" s="129"/>
      <c r="M183" s="129"/>
      <c r="N183" s="130"/>
      <c r="O183" s="131"/>
      <c r="P183" s="132"/>
      <c r="Q183" s="131"/>
      <c r="R183" s="131"/>
      <c r="S183" s="131"/>
      <c r="T183" s="131"/>
      <c r="U183" s="131"/>
      <c r="V183" s="133"/>
      <c r="W183" s="134"/>
    </row>
    <row r="184" spans="1:24" ht="20.25" x14ac:dyDescent="0.25">
      <c r="A184" s="182" t="s">
        <v>102</v>
      </c>
      <c r="B184" s="135" t="s">
        <v>106</v>
      </c>
      <c r="C184" s="136">
        <v>741.2</v>
      </c>
      <c r="D184" s="137">
        <v>756.23299999999995</v>
      </c>
      <c r="E184" s="137">
        <v>786.23299999999995</v>
      </c>
      <c r="F184" s="137">
        <v>786.23299999999995</v>
      </c>
      <c r="G184" s="137">
        <v>801.23299999999995</v>
      </c>
      <c r="H184" s="137">
        <v>786.23299999999995</v>
      </c>
      <c r="I184" s="137">
        <v>801.23299999999995</v>
      </c>
      <c r="J184" s="137">
        <v>831.23299999999995</v>
      </c>
      <c r="K184" s="138">
        <v>850</v>
      </c>
      <c r="L184" s="139">
        <f>ROUND(K184*1.12,-1)</f>
        <v>950</v>
      </c>
      <c r="M184" s="139">
        <f>ROUND(L184*1.17,-1)</f>
        <v>1110</v>
      </c>
      <c r="N184" s="139">
        <f>ROUND(M184*1.05,-1)</f>
        <v>1170</v>
      </c>
      <c r="O184" s="140"/>
      <c r="P184" s="138">
        <v>60</v>
      </c>
      <c r="Q184" s="139">
        <v>75</v>
      </c>
      <c r="R184" s="139">
        <v>105</v>
      </c>
      <c r="S184" s="139">
        <v>120</v>
      </c>
      <c r="T184" s="139">
        <v>150</v>
      </c>
      <c r="U184" s="139">
        <v>150</v>
      </c>
      <c r="V184" s="141">
        <v>0</v>
      </c>
      <c r="W184" s="142"/>
    </row>
    <row r="185" spans="1:24" ht="20.25" x14ac:dyDescent="0.25">
      <c r="A185" s="183"/>
      <c r="B185" s="6" t="s">
        <v>227</v>
      </c>
      <c r="C185" s="53">
        <v>59.296000000000006</v>
      </c>
      <c r="D185" s="54">
        <v>75.6233</v>
      </c>
      <c r="E185" s="54">
        <v>78.6233</v>
      </c>
      <c r="F185" s="54">
        <v>78.6233</v>
      </c>
      <c r="G185" s="54">
        <v>120.18494999999999</v>
      </c>
      <c r="H185" s="54">
        <v>78.6233</v>
      </c>
      <c r="I185" s="54">
        <v>160.2466</v>
      </c>
      <c r="J185" s="54">
        <v>166.2466</v>
      </c>
      <c r="K185" s="61">
        <f>ROUND(K184*0.35,-1)</f>
        <v>300</v>
      </c>
      <c r="L185" s="59">
        <f t="shared" ref="L185:N185" si="54">ROUND(L184*0.35,-1)</f>
        <v>330</v>
      </c>
      <c r="M185" s="59">
        <f t="shared" si="54"/>
        <v>390</v>
      </c>
      <c r="N185" s="59">
        <f t="shared" si="54"/>
        <v>410</v>
      </c>
      <c r="O185" s="16"/>
      <c r="P185" s="121">
        <v>140</v>
      </c>
      <c r="Q185" s="60">
        <v>175</v>
      </c>
      <c r="R185" s="60">
        <v>245</v>
      </c>
      <c r="S185" s="60">
        <v>280</v>
      </c>
      <c r="T185" s="60">
        <v>350</v>
      </c>
      <c r="U185" s="60">
        <v>350</v>
      </c>
      <c r="V185" s="70"/>
      <c r="W185" s="66"/>
    </row>
    <row r="186" spans="1:24" ht="20.25" x14ac:dyDescent="0.25">
      <c r="A186" s="124"/>
      <c r="B186" s="125"/>
      <c r="C186" s="126"/>
      <c r="D186" s="127"/>
      <c r="E186" s="127"/>
      <c r="F186" s="127"/>
      <c r="G186" s="127"/>
      <c r="H186" s="127"/>
      <c r="I186" s="127"/>
      <c r="J186" s="127"/>
      <c r="K186" s="128"/>
      <c r="L186" s="129"/>
      <c r="M186" s="129"/>
      <c r="N186" s="129"/>
      <c r="O186" s="131"/>
      <c r="P186" s="132"/>
      <c r="Q186" s="131"/>
      <c r="R186" s="131"/>
      <c r="S186" s="131"/>
      <c r="T186" s="131"/>
      <c r="U186" s="131"/>
      <c r="V186" s="133"/>
      <c r="W186" s="134"/>
    </row>
    <row r="187" spans="1:24" ht="39" x14ac:dyDescent="0.25">
      <c r="A187" s="145" t="s">
        <v>258</v>
      </c>
      <c r="B187" s="135" t="s">
        <v>107</v>
      </c>
      <c r="C187" s="136">
        <v>750</v>
      </c>
      <c r="D187" s="137">
        <v>750</v>
      </c>
      <c r="E187" s="137">
        <v>821.23299999999995</v>
      </c>
      <c r="F187" s="137">
        <v>821.23299999999995</v>
      </c>
      <c r="G187" s="137">
        <v>841.23299999999995</v>
      </c>
      <c r="H187" s="137">
        <v>821.23299999999995</v>
      </c>
      <c r="I187" s="137">
        <v>841.23299999999995</v>
      </c>
      <c r="J187" s="137">
        <v>881.23299999999995</v>
      </c>
      <c r="K187" s="138">
        <v>750</v>
      </c>
      <c r="L187" s="139">
        <v>840</v>
      </c>
      <c r="M187" s="139">
        <v>980</v>
      </c>
      <c r="N187" s="139">
        <v>1030</v>
      </c>
      <c r="O187" s="140"/>
      <c r="P187" s="138">
        <v>80</v>
      </c>
      <c r="Q187" s="139">
        <v>100</v>
      </c>
      <c r="R187" s="139">
        <v>140</v>
      </c>
      <c r="S187" s="139">
        <v>160</v>
      </c>
      <c r="T187" s="139">
        <v>200</v>
      </c>
      <c r="U187" s="139">
        <v>200</v>
      </c>
      <c r="V187" s="141">
        <v>7</v>
      </c>
      <c r="W187" s="142"/>
    </row>
    <row r="188" spans="1:24" ht="20.25" x14ac:dyDescent="0.25">
      <c r="A188" s="55"/>
      <c r="B188" s="6" t="s">
        <v>227</v>
      </c>
      <c r="C188" s="53">
        <v>75</v>
      </c>
      <c r="D188" s="54">
        <v>112.5</v>
      </c>
      <c r="E188" s="54">
        <v>164.2466</v>
      </c>
      <c r="F188" s="54">
        <v>164.2466</v>
      </c>
      <c r="G188" s="54">
        <v>210.30824999999999</v>
      </c>
      <c r="H188" s="54">
        <v>164.2466</v>
      </c>
      <c r="I188" s="54">
        <v>210.30824999999999</v>
      </c>
      <c r="J188" s="54">
        <v>264.36989999999997</v>
      </c>
      <c r="K188" s="61">
        <v>260</v>
      </c>
      <c r="L188" s="59">
        <v>290</v>
      </c>
      <c r="M188" s="59">
        <v>340</v>
      </c>
      <c r="N188" s="59">
        <v>360</v>
      </c>
      <c r="O188" s="16"/>
      <c r="P188" s="121">
        <v>280</v>
      </c>
      <c r="Q188" s="60">
        <v>350</v>
      </c>
      <c r="R188" s="60">
        <v>490</v>
      </c>
      <c r="S188" s="60">
        <v>560</v>
      </c>
      <c r="T188" s="60">
        <v>700</v>
      </c>
      <c r="U188" s="60">
        <v>700</v>
      </c>
      <c r="V188" s="70"/>
      <c r="W188" s="66"/>
    </row>
    <row r="189" spans="1:24" ht="20.25" x14ac:dyDescent="0.25">
      <c r="A189" s="124"/>
      <c r="B189" s="125"/>
      <c r="C189" s="126"/>
      <c r="D189" s="127"/>
      <c r="E189" s="127"/>
      <c r="F189" s="127"/>
      <c r="G189" s="127"/>
      <c r="H189" s="127"/>
      <c r="I189" s="127"/>
      <c r="J189" s="127"/>
      <c r="K189" s="128"/>
      <c r="L189" s="129"/>
      <c r="M189" s="129"/>
      <c r="N189" s="130"/>
      <c r="O189" s="131"/>
      <c r="P189" s="132"/>
      <c r="Q189" s="131"/>
      <c r="R189" s="131"/>
      <c r="S189" s="131"/>
      <c r="T189" s="131"/>
      <c r="U189" s="131"/>
      <c r="V189" s="133"/>
      <c r="W189" s="134"/>
    </row>
    <row r="190" spans="1:24" ht="20.25" x14ac:dyDescent="0.25">
      <c r="A190" s="182" t="s">
        <v>105</v>
      </c>
      <c r="B190" s="135" t="s">
        <v>109</v>
      </c>
      <c r="C190" s="136">
        <v>841.2</v>
      </c>
      <c r="D190" s="137">
        <v>881.23299999999995</v>
      </c>
      <c r="E190" s="137">
        <v>961.23299999999995</v>
      </c>
      <c r="F190" s="137">
        <v>961.23299999999995</v>
      </c>
      <c r="G190" s="137">
        <v>1001.2329999999999</v>
      </c>
      <c r="H190" s="137">
        <v>961.23299999999995</v>
      </c>
      <c r="I190" s="137">
        <v>1001.2329999999999</v>
      </c>
      <c r="J190" s="137">
        <v>1081.2329999999999</v>
      </c>
      <c r="K190" s="138">
        <v>1200</v>
      </c>
      <c r="L190" s="139">
        <f>ROUND(K190*1.12,-1)</f>
        <v>1340</v>
      </c>
      <c r="M190" s="139">
        <f>ROUND(L190*1.17,-1)</f>
        <v>1570</v>
      </c>
      <c r="N190" s="139">
        <f>ROUND(M190*1.05,-1)</f>
        <v>1650</v>
      </c>
      <c r="O190" s="140"/>
      <c r="P190" s="138">
        <v>160</v>
      </c>
      <c r="Q190" s="139">
        <v>200</v>
      </c>
      <c r="R190" s="139">
        <v>280</v>
      </c>
      <c r="S190" s="139">
        <v>320</v>
      </c>
      <c r="T190" s="139">
        <v>400</v>
      </c>
      <c r="U190" s="139">
        <v>400</v>
      </c>
      <c r="V190" s="141">
        <v>0</v>
      </c>
      <c r="W190" s="142"/>
    </row>
    <row r="191" spans="1:24" ht="20.25" x14ac:dyDescent="0.25">
      <c r="A191" s="183"/>
      <c r="B191" s="6" t="s">
        <v>227</v>
      </c>
      <c r="C191" s="53">
        <v>84.12</v>
      </c>
      <c r="D191" s="54">
        <v>132.18494999999999</v>
      </c>
      <c r="E191" s="54">
        <v>192.2466</v>
      </c>
      <c r="F191" s="54">
        <v>192.2466</v>
      </c>
      <c r="G191" s="54">
        <v>250.30824999999999</v>
      </c>
      <c r="H191" s="54">
        <v>192.2466</v>
      </c>
      <c r="I191" s="54">
        <v>250.30824999999999</v>
      </c>
      <c r="J191" s="54">
        <v>324.36989999999997</v>
      </c>
      <c r="K191" s="61">
        <f>ROUND(K190*0.35,-1)</f>
        <v>420</v>
      </c>
      <c r="L191" s="59">
        <f t="shared" ref="L191:N191" si="55">ROUND(L190*0.35,-1)</f>
        <v>470</v>
      </c>
      <c r="M191" s="59">
        <f t="shared" si="55"/>
        <v>550</v>
      </c>
      <c r="N191" s="59">
        <f t="shared" si="55"/>
        <v>580</v>
      </c>
      <c r="O191" s="16"/>
      <c r="P191" s="121">
        <v>320</v>
      </c>
      <c r="Q191" s="60">
        <v>400</v>
      </c>
      <c r="R191" s="60">
        <v>560</v>
      </c>
      <c r="S191" s="60">
        <v>640</v>
      </c>
      <c r="T191" s="60">
        <v>800</v>
      </c>
      <c r="U191" s="60">
        <v>800</v>
      </c>
      <c r="V191" s="70"/>
      <c r="W191" s="66"/>
    </row>
    <row r="192" spans="1:24" ht="20.25" x14ac:dyDescent="0.25">
      <c r="A192" s="124"/>
      <c r="B192" s="125"/>
      <c r="C192" s="126"/>
      <c r="D192" s="127"/>
      <c r="E192" s="127"/>
      <c r="F192" s="127"/>
      <c r="G192" s="127"/>
      <c r="H192" s="127"/>
      <c r="I192" s="127"/>
      <c r="J192" s="127"/>
      <c r="K192" s="128"/>
      <c r="L192" s="129"/>
      <c r="M192" s="129"/>
      <c r="N192" s="130"/>
      <c r="O192" s="131"/>
      <c r="P192" s="132"/>
      <c r="Q192" s="131"/>
      <c r="R192" s="131"/>
      <c r="S192" s="131"/>
      <c r="T192" s="131"/>
      <c r="U192" s="131"/>
      <c r="V192" s="133"/>
      <c r="W192" s="134"/>
    </row>
    <row r="193" spans="1:23" ht="20.25" x14ac:dyDescent="0.25">
      <c r="A193" s="182" t="s">
        <v>259</v>
      </c>
      <c r="B193" s="135" t="s">
        <v>231</v>
      </c>
      <c r="C193" s="136">
        <v>801.2</v>
      </c>
      <c r="D193" s="137">
        <v>831.23299999999995</v>
      </c>
      <c r="E193" s="137">
        <v>891.23299999999995</v>
      </c>
      <c r="F193" s="137">
        <v>891.23299999999995</v>
      </c>
      <c r="G193" s="137">
        <v>921.23299999999995</v>
      </c>
      <c r="H193" s="137">
        <v>891.23299999999995</v>
      </c>
      <c r="I193" s="137">
        <v>921.23299999999995</v>
      </c>
      <c r="J193" s="137">
        <v>981.23299999999995</v>
      </c>
      <c r="K193" s="138">
        <v>930</v>
      </c>
      <c r="L193" s="139">
        <f>ROUND(K193*1.12,-1)</f>
        <v>1040</v>
      </c>
      <c r="M193" s="139">
        <f>ROUND(L193*1.17,-1)</f>
        <v>1220</v>
      </c>
      <c r="N193" s="139">
        <f>ROUND(M193*1.05,-1)</f>
        <v>1280</v>
      </c>
      <c r="O193" s="140"/>
      <c r="P193" s="138">
        <v>120</v>
      </c>
      <c r="Q193" s="139">
        <v>150</v>
      </c>
      <c r="R193" s="139">
        <v>210</v>
      </c>
      <c r="S193" s="139">
        <v>240</v>
      </c>
      <c r="T193" s="139">
        <v>300</v>
      </c>
      <c r="U193" s="139">
        <v>300</v>
      </c>
      <c r="V193" s="141">
        <v>154</v>
      </c>
      <c r="W193" s="142"/>
    </row>
    <row r="194" spans="1:23" ht="20.25" x14ac:dyDescent="0.25">
      <c r="A194" s="183"/>
      <c r="B194" s="6" t="s">
        <v>227</v>
      </c>
      <c r="C194" s="53">
        <v>80.12</v>
      </c>
      <c r="D194" s="54">
        <v>124.68494999999999</v>
      </c>
      <c r="E194" s="54">
        <v>178.2466</v>
      </c>
      <c r="F194" s="54">
        <v>178.2466</v>
      </c>
      <c r="G194" s="54">
        <v>230.30824999999999</v>
      </c>
      <c r="H194" s="54">
        <v>178.2466</v>
      </c>
      <c r="I194" s="54">
        <v>230.30824999999999</v>
      </c>
      <c r="J194" s="54">
        <v>294.36989999999997</v>
      </c>
      <c r="K194" s="61">
        <f>ROUND(K193*0.35,-1)</f>
        <v>330</v>
      </c>
      <c r="L194" s="59">
        <f t="shared" ref="L194:N194" si="56">ROUND(L193*0.35,-1)</f>
        <v>360</v>
      </c>
      <c r="M194" s="59">
        <f t="shared" si="56"/>
        <v>430</v>
      </c>
      <c r="N194" s="59">
        <f t="shared" si="56"/>
        <v>450</v>
      </c>
      <c r="O194" s="16"/>
      <c r="P194" s="121">
        <v>280</v>
      </c>
      <c r="Q194" s="60">
        <v>350</v>
      </c>
      <c r="R194" s="60">
        <v>490</v>
      </c>
      <c r="S194" s="60">
        <v>560</v>
      </c>
      <c r="T194" s="60">
        <v>700</v>
      </c>
      <c r="U194" s="60">
        <v>700</v>
      </c>
      <c r="V194" s="70"/>
      <c r="W194" s="66"/>
    </row>
    <row r="195" spans="1:23" ht="20.25" x14ac:dyDescent="0.25">
      <c r="A195" s="124"/>
      <c r="B195" s="125"/>
      <c r="C195" s="126"/>
      <c r="D195" s="127"/>
      <c r="E195" s="127"/>
      <c r="F195" s="127"/>
      <c r="G195" s="127"/>
      <c r="H195" s="127"/>
      <c r="I195" s="127"/>
      <c r="J195" s="127"/>
      <c r="K195" s="128"/>
      <c r="L195" s="129"/>
      <c r="M195" s="129"/>
      <c r="N195" s="130"/>
      <c r="O195" s="131"/>
      <c r="P195" s="132"/>
      <c r="Q195" s="131"/>
      <c r="R195" s="131"/>
      <c r="S195" s="131"/>
      <c r="T195" s="131"/>
      <c r="U195" s="131"/>
      <c r="V195" s="133"/>
      <c r="W195" s="134"/>
    </row>
    <row r="196" spans="1:23" ht="20.25" x14ac:dyDescent="0.25">
      <c r="A196" s="182" t="s">
        <v>108</v>
      </c>
      <c r="B196" s="135" t="s">
        <v>112</v>
      </c>
      <c r="C196" s="136">
        <v>801.2</v>
      </c>
      <c r="D196" s="137">
        <v>831.23299999999995</v>
      </c>
      <c r="E196" s="137">
        <v>891.23299999999995</v>
      </c>
      <c r="F196" s="137">
        <v>891.23299999999995</v>
      </c>
      <c r="G196" s="137">
        <v>921.23299999999995</v>
      </c>
      <c r="H196" s="137">
        <v>891.23299999999995</v>
      </c>
      <c r="I196" s="137">
        <v>921.23299999999995</v>
      </c>
      <c r="J196" s="137">
        <v>981.23299999999995</v>
      </c>
      <c r="K196" s="138">
        <v>930</v>
      </c>
      <c r="L196" s="139">
        <f>ROUND(K196*1.12,-1)</f>
        <v>1040</v>
      </c>
      <c r="M196" s="139">
        <f>ROUND(L196*1.17,-1)</f>
        <v>1220</v>
      </c>
      <c r="N196" s="139">
        <f>ROUND(M196*1.05,-1)</f>
        <v>1280</v>
      </c>
      <c r="O196" s="140"/>
      <c r="P196" s="138">
        <v>120</v>
      </c>
      <c r="Q196" s="139">
        <v>150</v>
      </c>
      <c r="R196" s="139">
        <v>210</v>
      </c>
      <c r="S196" s="139">
        <v>240</v>
      </c>
      <c r="T196" s="139">
        <v>300</v>
      </c>
      <c r="U196" s="139">
        <v>300</v>
      </c>
      <c r="V196" s="141">
        <v>26</v>
      </c>
      <c r="W196" s="142"/>
    </row>
    <row r="197" spans="1:23" ht="20.25" x14ac:dyDescent="0.25">
      <c r="A197" s="183"/>
      <c r="B197" s="6" t="s">
        <v>227</v>
      </c>
      <c r="C197" s="53">
        <v>80.12</v>
      </c>
      <c r="D197" s="54">
        <v>124.68494999999999</v>
      </c>
      <c r="E197" s="54">
        <v>178.2466</v>
      </c>
      <c r="F197" s="54">
        <v>178.2466</v>
      </c>
      <c r="G197" s="54">
        <v>230.30824999999999</v>
      </c>
      <c r="H197" s="54">
        <v>178.2466</v>
      </c>
      <c r="I197" s="54">
        <v>230.30824999999999</v>
      </c>
      <c r="J197" s="54">
        <v>294.36989999999997</v>
      </c>
      <c r="K197" s="61">
        <f>ROUND(K196*0.35,-1)</f>
        <v>330</v>
      </c>
      <c r="L197" s="59">
        <f t="shared" ref="L197:N197" si="57">ROUND(L196*0.35,-1)</f>
        <v>360</v>
      </c>
      <c r="M197" s="59">
        <f t="shared" si="57"/>
        <v>430</v>
      </c>
      <c r="N197" s="59">
        <f t="shared" si="57"/>
        <v>450</v>
      </c>
      <c r="O197" s="16"/>
      <c r="P197" s="121">
        <v>280</v>
      </c>
      <c r="Q197" s="60">
        <v>350</v>
      </c>
      <c r="R197" s="60">
        <v>490</v>
      </c>
      <c r="S197" s="60">
        <v>560</v>
      </c>
      <c r="T197" s="60">
        <v>700</v>
      </c>
      <c r="U197" s="60">
        <v>700</v>
      </c>
      <c r="V197" s="70"/>
      <c r="W197" s="66"/>
    </row>
    <row r="198" spans="1:23" ht="20.25" x14ac:dyDescent="0.25">
      <c r="A198" s="124"/>
      <c r="B198" s="125"/>
      <c r="C198" s="126"/>
      <c r="D198" s="127"/>
      <c r="E198" s="127"/>
      <c r="F198" s="127"/>
      <c r="G198" s="127"/>
      <c r="H198" s="127"/>
      <c r="I198" s="127"/>
      <c r="J198" s="127"/>
      <c r="K198" s="128"/>
      <c r="L198" s="129"/>
      <c r="M198" s="129"/>
      <c r="N198" s="130"/>
      <c r="O198" s="131"/>
      <c r="P198" s="132"/>
      <c r="Q198" s="131"/>
      <c r="R198" s="131"/>
      <c r="S198" s="131"/>
      <c r="T198" s="131"/>
      <c r="U198" s="131"/>
      <c r="V198" s="133"/>
      <c r="W198" s="134"/>
    </row>
    <row r="199" spans="1:23" ht="39" x14ac:dyDescent="0.25">
      <c r="A199" s="145" t="s">
        <v>111</v>
      </c>
      <c r="B199" s="135" t="s">
        <v>114</v>
      </c>
      <c r="C199" s="136">
        <v>721.2</v>
      </c>
      <c r="D199" s="137">
        <v>731.23299999999995</v>
      </c>
      <c r="E199" s="137">
        <v>751.23299999999995</v>
      </c>
      <c r="F199" s="137">
        <v>751.23299999999995</v>
      </c>
      <c r="G199" s="137">
        <v>761.23299999999995</v>
      </c>
      <c r="H199" s="137">
        <v>751.23299999999995</v>
      </c>
      <c r="I199" s="137">
        <v>761.23299999999995</v>
      </c>
      <c r="J199" s="137">
        <v>781.23299999999995</v>
      </c>
      <c r="K199" s="138">
        <v>840</v>
      </c>
      <c r="L199" s="139">
        <f>ROUND(K199*1.12,-1)</f>
        <v>940</v>
      </c>
      <c r="M199" s="139">
        <f>ROUND(L199*1.17,-1)</f>
        <v>1100</v>
      </c>
      <c r="N199" s="139">
        <f>ROUND(M199*1.05,-1)</f>
        <v>1160</v>
      </c>
      <c r="O199" s="140"/>
      <c r="P199" s="138">
        <v>40</v>
      </c>
      <c r="Q199" s="139">
        <v>50</v>
      </c>
      <c r="R199" s="139">
        <v>70</v>
      </c>
      <c r="S199" s="139">
        <v>80</v>
      </c>
      <c r="T199" s="139">
        <v>100</v>
      </c>
      <c r="U199" s="139">
        <v>100</v>
      </c>
      <c r="V199" s="141"/>
      <c r="W199" s="142"/>
    </row>
    <row r="200" spans="1:23" ht="20.25" x14ac:dyDescent="0.25">
      <c r="A200" s="55"/>
      <c r="B200" s="6" t="s">
        <v>227</v>
      </c>
      <c r="C200" s="53">
        <v>108.18</v>
      </c>
      <c r="D200" s="54">
        <v>146.2466</v>
      </c>
      <c r="E200" s="54">
        <v>187.80824999999999</v>
      </c>
      <c r="F200" s="54">
        <v>187.80824999999999</v>
      </c>
      <c r="G200" s="54">
        <v>228.36989999999997</v>
      </c>
      <c r="H200" s="54">
        <v>187.80824999999999</v>
      </c>
      <c r="I200" s="54">
        <v>228.36989999999997</v>
      </c>
      <c r="J200" s="54">
        <v>273.43154999999996</v>
      </c>
      <c r="K200" s="61">
        <f>ROUND(K199*0.35,-1)</f>
        <v>290</v>
      </c>
      <c r="L200" s="59">
        <f t="shared" ref="L200:N200" si="58">ROUND(L199*0.35,-1)</f>
        <v>330</v>
      </c>
      <c r="M200" s="59">
        <f t="shared" si="58"/>
        <v>390</v>
      </c>
      <c r="N200" s="59">
        <f t="shared" si="58"/>
        <v>410</v>
      </c>
      <c r="O200" s="16"/>
      <c r="P200" s="121">
        <v>280</v>
      </c>
      <c r="Q200" s="60">
        <v>350</v>
      </c>
      <c r="R200" s="60">
        <v>490</v>
      </c>
      <c r="S200" s="60">
        <v>560</v>
      </c>
      <c r="T200" s="60">
        <v>700</v>
      </c>
      <c r="U200" s="60">
        <v>700</v>
      </c>
      <c r="V200" s="70"/>
      <c r="W200" s="66"/>
    </row>
    <row r="201" spans="1:23" ht="20.25" x14ac:dyDescent="0.25">
      <c r="A201" s="124"/>
      <c r="B201" s="125"/>
      <c r="C201" s="126"/>
      <c r="D201" s="127"/>
      <c r="E201" s="127"/>
      <c r="F201" s="127"/>
      <c r="G201" s="127"/>
      <c r="H201" s="127"/>
      <c r="I201" s="127"/>
      <c r="J201" s="127"/>
      <c r="K201" s="128"/>
      <c r="L201" s="129"/>
      <c r="M201" s="129"/>
      <c r="N201" s="130"/>
      <c r="O201" s="131"/>
      <c r="P201" s="132"/>
      <c r="Q201" s="131"/>
      <c r="R201" s="131"/>
      <c r="S201" s="131"/>
      <c r="T201" s="131"/>
      <c r="U201" s="131"/>
      <c r="V201" s="133"/>
      <c r="W201" s="134"/>
    </row>
    <row r="202" spans="1:23" ht="20.25" x14ac:dyDescent="0.25">
      <c r="A202" s="145" t="s">
        <v>203</v>
      </c>
      <c r="B202" s="135" t="s">
        <v>116</v>
      </c>
      <c r="C202" s="136">
        <v>721.2</v>
      </c>
      <c r="D202" s="137">
        <v>731.23299999999995</v>
      </c>
      <c r="E202" s="137">
        <v>751.23299999999995</v>
      </c>
      <c r="F202" s="137">
        <v>751.23299999999995</v>
      </c>
      <c r="G202" s="137">
        <v>761.23299999999995</v>
      </c>
      <c r="H202" s="137">
        <v>751.23299999999995</v>
      </c>
      <c r="I202" s="137">
        <v>761.23299999999995</v>
      </c>
      <c r="J202" s="137">
        <v>781.23299999999995</v>
      </c>
      <c r="K202" s="138">
        <v>840</v>
      </c>
      <c r="L202" s="139">
        <f>ROUND(K202*1.12,-1)</f>
        <v>940</v>
      </c>
      <c r="M202" s="139">
        <f>ROUND(L202*1.17,-1)</f>
        <v>1100</v>
      </c>
      <c r="N202" s="139">
        <f>ROUND(M202*1.05,-1)</f>
        <v>1160</v>
      </c>
      <c r="O202" s="140"/>
      <c r="P202" s="138">
        <v>40</v>
      </c>
      <c r="Q202" s="139">
        <v>50</v>
      </c>
      <c r="R202" s="139">
        <v>70</v>
      </c>
      <c r="S202" s="139">
        <v>80</v>
      </c>
      <c r="T202" s="139">
        <v>100</v>
      </c>
      <c r="U202" s="139">
        <v>100</v>
      </c>
      <c r="V202" s="141"/>
      <c r="W202" s="142"/>
    </row>
    <row r="203" spans="1:23" ht="20.25" x14ac:dyDescent="0.25">
      <c r="A203" s="55"/>
      <c r="B203" s="6" t="s">
        <v>227</v>
      </c>
      <c r="C203" s="53">
        <v>108.18</v>
      </c>
      <c r="D203" s="54">
        <v>146.2466</v>
      </c>
      <c r="E203" s="54">
        <v>187.80824999999999</v>
      </c>
      <c r="F203" s="54">
        <v>187.80824999999999</v>
      </c>
      <c r="G203" s="54">
        <v>228.36989999999997</v>
      </c>
      <c r="H203" s="54">
        <v>187.80824999999999</v>
      </c>
      <c r="I203" s="54">
        <v>228.36989999999997</v>
      </c>
      <c r="J203" s="54">
        <v>273.43154999999996</v>
      </c>
      <c r="K203" s="61">
        <f>ROUND(K202*0.35,-1)</f>
        <v>290</v>
      </c>
      <c r="L203" s="59">
        <f>ROUND(L202*0.35,-1)</f>
        <v>330</v>
      </c>
      <c r="M203" s="59">
        <f t="shared" ref="M203:N203" si="59">ROUND(M202*0.35,-1)</f>
        <v>390</v>
      </c>
      <c r="N203" s="59">
        <f t="shared" si="59"/>
        <v>410</v>
      </c>
      <c r="O203" s="16"/>
      <c r="P203" s="121">
        <v>280</v>
      </c>
      <c r="Q203" s="60">
        <v>350</v>
      </c>
      <c r="R203" s="60">
        <v>490</v>
      </c>
      <c r="S203" s="60">
        <v>560</v>
      </c>
      <c r="T203" s="60">
        <v>700</v>
      </c>
      <c r="U203" s="60">
        <v>700</v>
      </c>
      <c r="V203" s="70"/>
      <c r="W203" s="66"/>
    </row>
    <row r="204" spans="1:23" ht="20.25" x14ac:dyDescent="0.25">
      <c r="A204" s="124"/>
      <c r="B204" s="125"/>
      <c r="C204" s="126"/>
      <c r="D204" s="127"/>
      <c r="E204" s="127"/>
      <c r="F204" s="127"/>
      <c r="G204" s="127"/>
      <c r="H204" s="127"/>
      <c r="I204" s="127"/>
      <c r="J204" s="127"/>
      <c r="K204" s="128"/>
      <c r="L204" s="129"/>
      <c r="M204" s="129"/>
      <c r="N204" s="130"/>
      <c r="O204" s="131"/>
      <c r="P204" s="132"/>
      <c r="Q204" s="131"/>
      <c r="R204" s="131"/>
      <c r="S204" s="131"/>
      <c r="T204" s="131"/>
      <c r="U204" s="131"/>
      <c r="V204" s="133"/>
      <c r="W204" s="134"/>
    </row>
    <row r="205" spans="1:23" ht="39" x14ac:dyDescent="0.25">
      <c r="A205" s="145" t="s">
        <v>113</v>
      </c>
      <c r="B205" s="135" t="s">
        <v>118</v>
      </c>
      <c r="C205" s="136">
        <v>721.2</v>
      </c>
      <c r="D205" s="137">
        <v>731.23299999999995</v>
      </c>
      <c r="E205" s="137">
        <v>751.23299999999995</v>
      </c>
      <c r="F205" s="137">
        <v>751.23299999999995</v>
      </c>
      <c r="G205" s="137">
        <v>761.23299999999995</v>
      </c>
      <c r="H205" s="137">
        <v>751.23299999999995</v>
      </c>
      <c r="I205" s="137">
        <v>761.23299999999995</v>
      </c>
      <c r="J205" s="137">
        <v>781.23299999999995</v>
      </c>
      <c r="K205" s="138">
        <v>840</v>
      </c>
      <c r="L205" s="139">
        <f>ROUND(K205*1.12,-1)</f>
        <v>940</v>
      </c>
      <c r="M205" s="139">
        <f>ROUND(L205*1.17,-1)</f>
        <v>1100</v>
      </c>
      <c r="N205" s="139">
        <f>ROUND(M205*1.05,-1)</f>
        <v>1160</v>
      </c>
      <c r="O205" s="140"/>
      <c r="P205" s="138">
        <v>40</v>
      </c>
      <c r="Q205" s="139">
        <v>50</v>
      </c>
      <c r="R205" s="139">
        <v>70</v>
      </c>
      <c r="S205" s="139">
        <v>80</v>
      </c>
      <c r="T205" s="139">
        <v>100</v>
      </c>
      <c r="U205" s="139">
        <v>100</v>
      </c>
      <c r="V205" s="141"/>
      <c r="W205" s="142"/>
    </row>
    <row r="206" spans="1:23" ht="20.25" x14ac:dyDescent="0.25">
      <c r="A206" s="55"/>
      <c r="B206" s="6" t="s">
        <v>227</v>
      </c>
      <c r="C206" s="53">
        <v>108.18</v>
      </c>
      <c r="D206" s="54">
        <v>146.2466</v>
      </c>
      <c r="E206" s="54">
        <v>187.80824999999999</v>
      </c>
      <c r="F206" s="54">
        <v>187.80824999999999</v>
      </c>
      <c r="G206" s="54">
        <v>228.36989999999997</v>
      </c>
      <c r="H206" s="54">
        <v>187.80824999999999</v>
      </c>
      <c r="I206" s="54">
        <v>228.36989999999997</v>
      </c>
      <c r="J206" s="54">
        <v>273.43154999999996</v>
      </c>
      <c r="K206" s="61">
        <f>ROUND(K205*0.35,-1)</f>
        <v>290</v>
      </c>
      <c r="L206" s="59">
        <f t="shared" ref="L206:N206" si="60">ROUND(L205*0.35,-1)</f>
        <v>330</v>
      </c>
      <c r="M206" s="59">
        <f t="shared" si="60"/>
        <v>390</v>
      </c>
      <c r="N206" s="59">
        <f t="shared" si="60"/>
        <v>410</v>
      </c>
      <c r="O206" s="16"/>
      <c r="P206" s="121">
        <v>280</v>
      </c>
      <c r="Q206" s="60">
        <v>350</v>
      </c>
      <c r="R206" s="60">
        <v>490</v>
      </c>
      <c r="S206" s="60">
        <v>560</v>
      </c>
      <c r="T206" s="60">
        <v>700</v>
      </c>
      <c r="U206" s="60">
        <v>700</v>
      </c>
      <c r="V206" s="70"/>
      <c r="W206" s="66"/>
    </row>
    <row r="207" spans="1:23" ht="20.25" x14ac:dyDescent="0.25">
      <c r="A207" s="124"/>
      <c r="B207" s="125"/>
      <c r="C207" s="126"/>
      <c r="D207" s="127"/>
      <c r="E207" s="127"/>
      <c r="F207" s="127"/>
      <c r="G207" s="127"/>
      <c r="H207" s="127"/>
      <c r="I207" s="127"/>
      <c r="J207" s="127"/>
      <c r="K207" s="128"/>
      <c r="L207" s="129"/>
      <c r="M207" s="129"/>
      <c r="N207" s="130"/>
      <c r="O207" s="131"/>
      <c r="P207" s="132"/>
      <c r="Q207" s="131"/>
      <c r="R207" s="131"/>
      <c r="S207" s="131"/>
      <c r="T207" s="131"/>
      <c r="U207" s="131"/>
      <c r="V207" s="133"/>
      <c r="W207" s="134"/>
    </row>
    <row r="208" spans="1:23" ht="20.25" x14ac:dyDescent="0.25">
      <c r="A208" s="55" t="s">
        <v>115</v>
      </c>
      <c r="B208" s="6" t="s">
        <v>120</v>
      </c>
      <c r="C208" s="53">
        <v>721.2</v>
      </c>
      <c r="D208" s="54">
        <v>731.23299999999995</v>
      </c>
      <c r="E208" s="54">
        <v>751.23299999999995</v>
      </c>
      <c r="F208" s="54">
        <v>751.23299999999995</v>
      </c>
      <c r="G208" s="54">
        <v>761.23299999999995</v>
      </c>
      <c r="H208" s="54">
        <v>751.23299999999995</v>
      </c>
      <c r="I208" s="54">
        <v>761.23299999999995</v>
      </c>
      <c r="J208" s="54">
        <v>781.23299999999995</v>
      </c>
      <c r="K208" s="61">
        <v>840</v>
      </c>
      <c r="L208" s="59">
        <f>ROUND(K208*1.12,-1)</f>
        <v>940</v>
      </c>
      <c r="M208" s="59">
        <f>ROUND(L208*1.17,-1)</f>
        <v>1100</v>
      </c>
      <c r="N208" s="59">
        <f>ROUND(M208*1.05,-1)</f>
        <v>1160</v>
      </c>
      <c r="O208" s="15"/>
      <c r="P208" s="61">
        <v>40</v>
      </c>
      <c r="Q208" s="59">
        <v>50</v>
      </c>
      <c r="R208" s="59">
        <v>70</v>
      </c>
      <c r="S208" s="59">
        <v>80</v>
      </c>
      <c r="T208" s="59">
        <v>100</v>
      </c>
      <c r="U208" s="59">
        <v>100</v>
      </c>
      <c r="V208" s="70"/>
      <c r="W208" s="66"/>
    </row>
    <row r="209" spans="1:23" ht="20.25" x14ac:dyDescent="0.25">
      <c r="A209" s="30"/>
      <c r="B209" s="6" t="s">
        <v>227</v>
      </c>
      <c r="C209" s="53">
        <v>108.18</v>
      </c>
      <c r="D209" s="54">
        <v>146.2466</v>
      </c>
      <c r="E209" s="54">
        <v>187.80824999999999</v>
      </c>
      <c r="F209" s="54">
        <v>187.80824999999999</v>
      </c>
      <c r="G209" s="54">
        <v>228.36989999999997</v>
      </c>
      <c r="H209" s="54">
        <v>187.80824999999999</v>
      </c>
      <c r="I209" s="54">
        <v>228.36989999999997</v>
      </c>
      <c r="J209" s="54">
        <v>273.43154999999996</v>
      </c>
      <c r="K209" s="61">
        <f>ROUND(K208*0.35,-1)</f>
        <v>290</v>
      </c>
      <c r="L209" s="59">
        <f t="shared" ref="L209:N209" si="61">ROUND(L208*0.35,-1)</f>
        <v>330</v>
      </c>
      <c r="M209" s="59">
        <f t="shared" si="61"/>
        <v>390</v>
      </c>
      <c r="N209" s="59">
        <f t="shared" si="61"/>
        <v>410</v>
      </c>
      <c r="O209" s="15"/>
      <c r="P209" s="121">
        <v>280</v>
      </c>
      <c r="Q209" s="60">
        <v>350</v>
      </c>
      <c r="R209" s="60">
        <v>490</v>
      </c>
      <c r="S209" s="60">
        <v>560</v>
      </c>
      <c r="T209" s="60">
        <v>700</v>
      </c>
      <c r="U209" s="60">
        <v>700</v>
      </c>
      <c r="V209" s="70"/>
      <c r="W209" s="66"/>
    </row>
    <row r="210" spans="1:23" ht="20.25" x14ac:dyDescent="0.25">
      <c r="A210" s="30"/>
      <c r="B210" s="6"/>
      <c r="C210" s="53"/>
      <c r="D210" s="54"/>
      <c r="E210" s="54"/>
      <c r="F210" s="54"/>
      <c r="G210" s="54"/>
      <c r="H210" s="54"/>
      <c r="I210" s="54"/>
      <c r="J210" s="54"/>
      <c r="K210" s="61"/>
      <c r="L210" s="59"/>
      <c r="M210" s="59"/>
      <c r="N210" s="60"/>
      <c r="O210" s="15"/>
      <c r="P210" s="29"/>
      <c r="Q210" s="16"/>
      <c r="R210" s="16"/>
      <c r="S210" s="16"/>
      <c r="T210" s="16"/>
      <c r="U210" s="16"/>
      <c r="V210" s="70"/>
      <c r="W210" s="66"/>
    </row>
    <row r="211" spans="1:23" ht="39" x14ac:dyDescent="0.25">
      <c r="A211" s="55" t="s">
        <v>117</v>
      </c>
      <c r="B211" s="6" t="s">
        <v>243</v>
      </c>
      <c r="C211" s="53">
        <v>721.2</v>
      </c>
      <c r="D211" s="54">
        <v>731.23299999999995</v>
      </c>
      <c r="E211" s="54">
        <v>751.23299999999995</v>
      </c>
      <c r="F211" s="54">
        <v>751.23299999999995</v>
      </c>
      <c r="G211" s="54">
        <v>761.23299999999995</v>
      </c>
      <c r="H211" s="54">
        <v>751.23299999999995</v>
      </c>
      <c r="I211" s="54">
        <v>761.23299999999995</v>
      </c>
      <c r="J211" s="54">
        <v>781.23299999999995</v>
      </c>
      <c r="K211" s="61">
        <v>840</v>
      </c>
      <c r="L211" s="59">
        <f>ROUND(K211*1.12,-1)</f>
        <v>940</v>
      </c>
      <c r="M211" s="59">
        <f>ROUND(L211*1.17,-1)</f>
        <v>1100</v>
      </c>
      <c r="N211" s="59">
        <f>ROUND(M211*1.05,-1)</f>
        <v>1160</v>
      </c>
      <c r="O211" s="16"/>
      <c r="P211" s="61">
        <v>40</v>
      </c>
      <c r="Q211" s="59">
        <v>50</v>
      </c>
      <c r="R211" s="59">
        <v>70</v>
      </c>
      <c r="S211" s="59">
        <v>80</v>
      </c>
      <c r="T211" s="59">
        <v>100</v>
      </c>
      <c r="U211" s="59">
        <v>100</v>
      </c>
      <c r="V211" s="70"/>
      <c r="W211" s="66"/>
    </row>
    <row r="212" spans="1:23" ht="20.25" x14ac:dyDescent="0.25">
      <c r="A212" s="55"/>
      <c r="B212" s="6" t="s">
        <v>227</v>
      </c>
      <c r="C212" s="53">
        <v>108.18</v>
      </c>
      <c r="D212" s="54">
        <v>146.2466</v>
      </c>
      <c r="E212" s="54">
        <v>187.80824999999999</v>
      </c>
      <c r="F212" s="54">
        <v>187.80824999999999</v>
      </c>
      <c r="G212" s="54">
        <v>228.36989999999997</v>
      </c>
      <c r="H212" s="54">
        <v>187.80824999999999</v>
      </c>
      <c r="I212" s="54">
        <v>228.36989999999997</v>
      </c>
      <c r="J212" s="54">
        <v>273.43154999999996</v>
      </c>
      <c r="K212" s="61">
        <f>ROUND(K211*0.35,-1)</f>
        <v>290</v>
      </c>
      <c r="L212" s="59">
        <f t="shared" ref="L212:N212" si="62">ROUND(L211*0.35,-1)</f>
        <v>330</v>
      </c>
      <c r="M212" s="59">
        <f t="shared" si="62"/>
        <v>390</v>
      </c>
      <c r="N212" s="59">
        <f t="shared" si="62"/>
        <v>410</v>
      </c>
      <c r="O212" s="16"/>
      <c r="P212" s="121">
        <v>280</v>
      </c>
      <c r="Q212" s="60">
        <v>350</v>
      </c>
      <c r="R212" s="60">
        <v>490</v>
      </c>
      <c r="S212" s="60">
        <v>560</v>
      </c>
      <c r="T212" s="60">
        <v>700</v>
      </c>
      <c r="U212" s="60">
        <v>700</v>
      </c>
      <c r="V212" s="70"/>
      <c r="W212" s="66"/>
    </row>
    <row r="213" spans="1:23" ht="20.25" x14ac:dyDescent="0.25">
      <c r="A213" s="124"/>
      <c r="B213" s="125"/>
      <c r="C213" s="126"/>
      <c r="D213" s="127"/>
      <c r="E213" s="127"/>
      <c r="F213" s="127"/>
      <c r="G213" s="127"/>
      <c r="H213" s="127"/>
      <c r="I213" s="127"/>
      <c r="J213" s="127"/>
      <c r="K213" s="128"/>
      <c r="L213" s="129"/>
      <c r="M213" s="129"/>
      <c r="N213" s="130"/>
      <c r="O213" s="131"/>
      <c r="P213" s="132"/>
      <c r="Q213" s="131"/>
      <c r="R213" s="131"/>
      <c r="S213" s="131"/>
      <c r="T213" s="131"/>
      <c r="U213" s="131"/>
      <c r="V213" s="133"/>
      <c r="W213" s="134"/>
    </row>
    <row r="214" spans="1:23" ht="58.5" x14ac:dyDescent="0.25">
      <c r="A214" s="145" t="s">
        <v>119</v>
      </c>
      <c r="B214" s="135" t="s">
        <v>123</v>
      </c>
      <c r="C214" s="136">
        <v>721.2</v>
      </c>
      <c r="D214" s="137">
        <v>731.23299999999995</v>
      </c>
      <c r="E214" s="137">
        <v>751.23299999999995</v>
      </c>
      <c r="F214" s="137">
        <v>751.23299999999995</v>
      </c>
      <c r="G214" s="137">
        <v>761.23299999999995</v>
      </c>
      <c r="H214" s="137">
        <v>751.23299999999995</v>
      </c>
      <c r="I214" s="137">
        <v>761.23299999999995</v>
      </c>
      <c r="J214" s="137">
        <v>781.23299999999995</v>
      </c>
      <c r="K214" s="138">
        <v>840</v>
      </c>
      <c r="L214" s="139">
        <f>ROUND(K214*1.12,-1)</f>
        <v>940</v>
      </c>
      <c r="M214" s="139">
        <f>ROUND(L214*1.17,-1)</f>
        <v>1100</v>
      </c>
      <c r="N214" s="139">
        <f>ROUND(M214*1.05,-1)</f>
        <v>1160</v>
      </c>
      <c r="O214" s="140"/>
      <c r="P214" s="138">
        <v>40</v>
      </c>
      <c r="Q214" s="139">
        <v>50</v>
      </c>
      <c r="R214" s="139">
        <v>70</v>
      </c>
      <c r="S214" s="139">
        <v>80</v>
      </c>
      <c r="T214" s="139">
        <v>100</v>
      </c>
      <c r="U214" s="139">
        <v>100</v>
      </c>
      <c r="V214" s="141"/>
      <c r="W214" s="142"/>
    </row>
    <row r="215" spans="1:23" ht="20.25" x14ac:dyDescent="0.25">
      <c r="A215" s="55"/>
      <c r="B215" s="6" t="s">
        <v>227</v>
      </c>
      <c r="C215" s="53">
        <v>108.18</v>
      </c>
      <c r="D215" s="54">
        <v>146.2466</v>
      </c>
      <c r="E215" s="54">
        <v>187.80824999999999</v>
      </c>
      <c r="F215" s="54">
        <v>187.80824999999999</v>
      </c>
      <c r="G215" s="54">
        <v>228.36989999999997</v>
      </c>
      <c r="H215" s="54">
        <v>187.80824999999999</v>
      </c>
      <c r="I215" s="54">
        <v>228.36989999999997</v>
      </c>
      <c r="J215" s="54">
        <v>273.43154999999996</v>
      </c>
      <c r="K215" s="61">
        <f>ROUND(K214*0.35,-1)</f>
        <v>290</v>
      </c>
      <c r="L215" s="59">
        <f t="shared" ref="L215:N215" si="63">ROUND(L214*0.35,-1)</f>
        <v>330</v>
      </c>
      <c r="M215" s="59">
        <f t="shared" si="63"/>
        <v>390</v>
      </c>
      <c r="N215" s="59">
        <f t="shared" si="63"/>
        <v>410</v>
      </c>
      <c r="O215" s="16"/>
      <c r="P215" s="121">
        <v>280</v>
      </c>
      <c r="Q215" s="60">
        <v>350</v>
      </c>
      <c r="R215" s="60">
        <v>490</v>
      </c>
      <c r="S215" s="60">
        <v>560</v>
      </c>
      <c r="T215" s="60">
        <v>700</v>
      </c>
      <c r="U215" s="60">
        <v>700</v>
      </c>
      <c r="V215" s="70"/>
      <c r="W215" s="66"/>
    </row>
    <row r="216" spans="1:23" ht="20.25" x14ac:dyDescent="0.25">
      <c r="A216" s="124"/>
      <c r="B216" s="125"/>
      <c r="C216" s="126"/>
      <c r="D216" s="127"/>
      <c r="E216" s="127"/>
      <c r="F216" s="127"/>
      <c r="G216" s="127"/>
      <c r="H216" s="127"/>
      <c r="I216" s="127"/>
      <c r="J216" s="127"/>
      <c r="K216" s="128"/>
      <c r="L216" s="129"/>
      <c r="M216" s="129"/>
      <c r="N216" s="130"/>
      <c r="O216" s="131"/>
      <c r="P216" s="132"/>
      <c r="Q216" s="131"/>
      <c r="R216" s="131"/>
      <c r="S216" s="131"/>
      <c r="T216" s="131"/>
      <c r="U216" s="131"/>
      <c r="V216" s="133"/>
      <c r="W216" s="134"/>
    </row>
    <row r="217" spans="1:23" ht="39" x14ac:dyDescent="0.25">
      <c r="A217" s="145" t="s">
        <v>121</v>
      </c>
      <c r="B217" s="135" t="s">
        <v>125</v>
      </c>
      <c r="C217" s="136">
        <v>721.2</v>
      </c>
      <c r="D217" s="137">
        <v>731.23299999999995</v>
      </c>
      <c r="E217" s="137">
        <v>751.23299999999995</v>
      </c>
      <c r="F217" s="137">
        <v>751.23299999999995</v>
      </c>
      <c r="G217" s="137">
        <v>761.23299999999995</v>
      </c>
      <c r="H217" s="137">
        <v>751.23299999999995</v>
      </c>
      <c r="I217" s="137">
        <v>761.23299999999995</v>
      </c>
      <c r="J217" s="137">
        <v>781.23299999999995</v>
      </c>
      <c r="K217" s="138">
        <v>840</v>
      </c>
      <c r="L217" s="139">
        <f>ROUND(K217*1.12,-1)</f>
        <v>940</v>
      </c>
      <c r="M217" s="139">
        <f>ROUND(L217*1.17,-1)</f>
        <v>1100</v>
      </c>
      <c r="N217" s="139">
        <f>ROUND(M217*1.05,-1)</f>
        <v>1160</v>
      </c>
      <c r="O217" s="140"/>
      <c r="P217" s="138">
        <v>40</v>
      </c>
      <c r="Q217" s="139">
        <v>50</v>
      </c>
      <c r="R217" s="139">
        <v>70</v>
      </c>
      <c r="S217" s="139">
        <v>80</v>
      </c>
      <c r="T217" s="139">
        <v>100</v>
      </c>
      <c r="U217" s="139">
        <v>100</v>
      </c>
      <c r="V217" s="141"/>
      <c r="W217" s="142"/>
    </row>
    <row r="218" spans="1:23" ht="20.25" x14ac:dyDescent="0.25">
      <c r="A218" s="55"/>
      <c r="B218" s="6" t="s">
        <v>227</v>
      </c>
      <c r="C218" s="53">
        <v>108.18</v>
      </c>
      <c r="D218" s="54">
        <v>146.2466</v>
      </c>
      <c r="E218" s="54">
        <v>187.80824999999999</v>
      </c>
      <c r="F218" s="54">
        <v>187.80824999999999</v>
      </c>
      <c r="G218" s="54">
        <v>228.36989999999997</v>
      </c>
      <c r="H218" s="54">
        <v>187.80824999999999</v>
      </c>
      <c r="I218" s="54">
        <v>228.36989999999997</v>
      </c>
      <c r="J218" s="54">
        <v>273.43154999999996</v>
      </c>
      <c r="K218" s="61">
        <f>ROUND(K217*0.35,-1)</f>
        <v>290</v>
      </c>
      <c r="L218" s="59">
        <f t="shared" ref="L218:N218" si="64">ROUND(L217*0.35,-1)</f>
        <v>330</v>
      </c>
      <c r="M218" s="59">
        <f t="shared" si="64"/>
        <v>390</v>
      </c>
      <c r="N218" s="59">
        <f t="shared" si="64"/>
        <v>410</v>
      </c>
      <c r="O218" s="16"/>
      <c r="P218" s="121">
        <v>280</v>
      </c>
      <c r="Q218" s="60">
        <v>350</v>
      </c>
      <c r="R218" s="60">
        <v>490</v>
      </c>
      <c r="S218" s="60">
        <v>560</v>
      </c>
      <c r="T218" s="60">
        <v>700</v>
      </c>
      <c r="U218" s="60">
        <v>700</v>
      </c>
      <c r="V218" s="70"/>
      <c r="W218" s="66"/>
    </row>
    <row r="219" spans="1:23" ht="20.25" x14ac:dyDescent="0.25">
      <c r="A219" s="124"/>
      <c r="B219" s="125"/>
      <c r="C219" s="126"/>
      <c r="D219" s="127"/>
      <c r="E219" s="127"/>
      <c r="F219" s="127"/>
      <c r="G219" s="127"/>
      <c r="H219" s="127"/>
      <c r="I219" s="127"/>
      <c r="J219" s="127"/>
      <c r="K219" s="128"/>
      <c r="L219" s="129"/>
      <c r="M219" s="129"/>
      <c r="N219" s="130"/>
      <c r="O219" s="131"/>
      <c r="P219" s="132"/>
      <c r="Q219" s="131"/>
      <c r="R219" s="131"/>
      <c r="S219" s="131"/>
      <c r="T219" s="131"/>
      <c r="U219" s="131"/>
      <c r="V219" s="133"/>
      <c r="W219" s="134"/>
    </row>
    <row r="220" spans="1:23" ht="20.25" x14ac:dyDescent="0.25">
      <c r="A220" s="55" t="s">
        <v>122</v>
      </c>
      <c r="B220" s="6" t="s">
        <v>127</v>
      </c>
      <c r="C220" s="53">
        <v>721.2</v>
      </c>
      <c r="D220" s="54">
        <v>731.23299999999995</v>
      </c>
      <c r="E220" s="54">
        <v>751.23299999999995</v>
      </c>
      <c r="F220" s="54">
        <v>751.23299999999995</v>
      </c>
      <c r="G220" s="54">
        <v>761.23299999999995</v>
      </c>
      <c r="H220" s="54">
        <v>751.23299999999995</v>
      </c>
      <c r="I220" s="54">
        <v>761.23299999999995</v>
      </c>
      <c r="J220" s="54">
        <v>781.23299999999995</v>
      </c>
      <c r="K220" s="61">
        <v>800</v>
      </c>
      <c r="L220" s="59">
        <f>ROUND(K220*1.12,-1)</f>
        <v>900</v>
      </c>
      <c r="M220" s="59">
        <f>ROUND(L220*1.17,-1)</f>
        <v>1050</v>
      </c>
      <c r="N220" s="59">
        <f>ROUND(M220*1.05,-1)</f>
        <v>1100</v>
      </c>
      <c r="O220" s="16"/>
      <c r="P220" s="61">
        <v>40</v>
      </c>
      <c r="Q220" s="59">
        <v>50</v>
      </c>
      <c r="R220" s="59">
        <v>70</v>
      </c>
      <c r="S220" s="59">
        <v>80</v>
      </c>
      <c r="T220" s="59">
        <v>100</v>
      </c>
      <c r="U220" s="59">
        <v>100</v>
      </c>
      <c r="V220" s="70"/>
      <c r="W220" s="66"/>
    </row>
    <row r="221" spans="1:23" ht="20.25" x14ac:dyDescent="0.25">
      <c r="A221" s="55"/>
      <c r="B221" s="6" t="s">
        <v>227</v>
      </c>
      <c r="C221" s="53">
        <v>108.18</v>
      </c>
      <c r="D221" s="54">
        <v>146.2466</v>
      </c>
      <c r="E221" s="54">
        <v>187.80824999999999</v>
      </c>
      <c r="F221" s="54">
        <v>187.80824999999999</v>
      </c>
      <c r="G221" s="54">
        <v>228.36989999999997</v>
      </c>
      <c r="H221" s="54">
        <v>187.80824999999999</v>
      </c>
      <c r="I221" s="54">
        <v>228.36989999999997</v>
      </c>
      <c r="J221" s="54">
        <v>273.43154999999996</v>
      </c>
      <c r="K221" s="61">
        <f>ROUND(K220*0.35,-1)</f>
        <v>280</v>
      </c>
      <c r="L221" s="59">
        <f t="shared" ref="L221:N221" si="65">ROUND(L220*0.35,-1)</f>
        <v>320</v>
      </c>
      <c r="M221" s="59">
        <f t="shared" si="65"/>
        <v>370</v>
      </c>
      <c r="N221" s="59">
        <f t="shared" si="65"/>
        <v>390</v>
      </c>
      <c r="O221" s="16"/>
      <c r="P221" s="121">
        <v>280</v>
      </c>
      <c r="Q221" s="60">
        <v>350</v>
      </c>
      <c r="R221" s="60">
        <v>490</v>
      </c>
      <c r="S221" s="60">
        <v>560</v>
      </c>
      <c r="T221" s="60">
        <v>700</v>
      </c>
      <c r="U221" s="60">
        <v>700</v>
      </c>
      <c r="V221" s="70"/>
      <c r="W221" s="66"/>
    </row>
    <row r="222" spans="1:23" ht="20.25" x14ac:dyDescent="0.25">
      <c r="A222" s="124"/>
      <c r="B222" s="125"/>
      <c r="C222" s="126"/>
      <c r="D222" s="127"/>
      <c r="E222" s="127"/>
      <c r="F222" s="127"/>
      <c r="G222" s="127"/>
      <c r="H222" s="127"/>
      <c r="I222" s="127"/>
      <c r="J222" s="127"/>
      <c r="K222" s="128"/>
      <c r="L222" s="129"/>
      <c r="M222" s="129"/>
      <c r="N222" s="130"/>
      <c r="O222" s="131"/>
      <c r="P222" s="132"/>
      <c r="Q222" s="131"/>
      <c r="R222" s="131"/>
      <c r="S222" s="131"/>
      <c r="T222" s="131"/>
      <c r="U222" s="131"/>
      <c r="V222" s="133"/>
      <c r="W222" s="134"/>
    </row>
    <row r="223" spans="1:23" ht="20.25" x14ac:dyDescent="0.25">
      <c r="A223" s="55" t="s">
        <v>124</v>
      </c>
      <c r="B223" s="6" t="s">
        <v>129</v>
      </c>
      <c r="C223" s="53">
        <v>721.2</v>
      </c>
      <c r="D223" s="54">
        <v>731.23299999999995</v>
      </c>
      <c r="E223" s="54">
        <v>751.23299999999995</v>
      </c>
      <c r="F223" s="54">
        <v>751.23299999999995</v>
      </c>
      <c r="G223" s="54">
        <v>761.23299999999995</v>
      </c>
      <c r="H223" s="54">
        <v>751.23299999999995</v>
      </c>
      <c r="I223" s="54">
        <v>761.23299999999995</v>
      </c>
      <c r="J223" s="54">
        <v>781.23299999999995</v>
      </c>
      <c r="K223" s="61">
        <v>840</v>
      </c>
      <c r="L223" s="59">
        <f>ROUND(K223*1.12,-1)</f>
        <v>940</v>
      </c>
      <c r="M223" s="59">
        <f>ROUND(L223*1.17,-1)</f>
        <v>1100</v>
      </c>
      <c r="N223" s="59">
        <f>ROUND(M223*1.05,-1)</f>
        <v>1160</v>
      </c>
      <c r="O223" s="16"/>
      <c r="P223" s="61">
        <v>40</v>
      </c>
      <c r="Q223" s="59">
        <v>50</v>
      </c>
      <c r="R223" s="59">
        <v>70</v>
      </c>
      <c r="S223" s="59">
        <v>80</v>
      </c>
      <c r="T223" s="59">
        <v>100</v>
      </c>
      <c r="U223" s="59">
        <v>100</v>
      </c>
      <c r="V223" s="70"/>
      <c r="W223" s="66"/>
    </row>
    <row r="224" spans="1:23" ht="20.25" x14ac:dyDescent="0.25">
      <c r="A224" s="55"/>
      <c r="B224" s="6" t="s">
        <v>227</v>
      </c>
      <c r="C224" s="53">
        <v>108.18</v>
      </c>
      <c r="D224" s="54">
        <v>146.2466</v>
      </c>
      <c r="E224" s="54">
        <v>187.80824999999999</v>
      </c>
      <c r="F224" s="54">
        <v>187.80824999999999</v>
      </c>
      <c r="G224" s="54">
        <v>228.36989999999997</v>
      </c>
      <c r="H224" s="54">
        <v>187.80824999999999</v>
      </c>
      <c r="I224" s="54">
        <v>228.36989999999997</v>
      </c>
      <c r="J224" s="54">
        <v>273.43154999999996</v>
      </c>
      <c r="K224" s="61">
        <f>ROUND(K223*0.35,-1)</f>
        <v>290</v>
      </c>
      <c r="L224" s="59">
        <f t="shared" ref="L224:N224" si="66">ROUND(L223*0.35,-1)</f>
        <v>330</v>
      </c>
      <c r="M224" s="59">
        <f t="shared" si="66"/>
        <v>390</v>
      </c>
      <c r="N224" s="59">
        <f t="shared" si="66"/>
        <v>410</v>
      </c>
      <c r="O224" s="16"/>
      <c r="P224" s="121">
        <v>280</v>
      </c>
      <c r="Q224" s="60">
        <v>350</v>
      </c>
      <c r="R224" s="60">
        <v>490</v>
      </c>
      <c r="S224" s="60">
        <v>560</v>
      </c>
      <c r="T224" s="60">
        <v>700</v>
      </c>
      <c r="U224" s="60">
        <v>700</v>
      </c>
      <c r="V224" s="70"/>
      <c r="W224" s="66"/>
    </row>
    <row r="225" spans="1:23" ht="20.25" x14ac:dyDescent="0.25">
      <c r="A225" s="124"/>
      <c r="B225" s="125"/>
      <c r="C225" s="126"/>
      <c r="D225" s="127"/>
      <c r="E225" s="127"/>
      <c r="F225" s="127"/>
      <c r="G225" s="127"/>
      <c r="H225" s="127"/>
      <c r="I225" s="127"/>
      <c r="J225" s="127"/>
      <c r="K225" s="128"/>
      <c r="L225" s="129"/>
      <c r="M225" s="129"/>
      <c r="N225" s="130"/>
      <c r="O225" s="131"/>
      <c r="P225" s="132"/>
      <c r="Q225" s="131"/>
      <c r="R225" s="131"/>
      <c r="S225" s="131"/>
      <c r="T225" s="131"/>
      <c r="U225" s="131"/>
      <c r="V225" s="133"/>
      <c r="W225" s="134"/>
    </row>
    <row r="226" spans="1:23" ht="39" x14ac:dyDescent="0.25">
      <c r="A226" s="55" t="s">
        <v>126</v>
      </c>
      <c r="B226" s="6" t="s">
        <v>131</v>
      </c>
      <c r="C226" s="53">
        <v>721.2</v>
      </c>
      <c r="D226" s="54">
        <v>731.23299999999995</v>
      </c>
      <c r="E226" s="54">
        <v>751.23299999999995</v>
      </c>
      <c r="F226" s="54">
        <v>751.23299999999995</v>
      </c>
      <c r="G226" s="54">
        <v>761.23299999999995</v>
      </c>
      <c r="H226" s="54">
        <v>751.23299999999995</v>
      </c>
      <c r="I226" s="54">
        <v>761.23299999999995</v>
      </c>
      <c r="J226" s="54">
        <v>781.23299999999995</v>
      </c>
      <c r="K226" s="61">
        <v>800</v>
      </c>
      <c r="L226" s="59">
        <f>ROUND(K226*1.12,-1)</f>
        <v>900</v>
      </c>
      <c r="M226" s="59">
        <f>ROUND(L226*1.17,-1)</f>
        <v>1050</v>
      </c>
      <c r="N226" s="59">
        <f>ROUND(M226*1.05,-1)</f>
        <v>1100</v>
      </c>
      <c r="O226" s="16"/>
      <c r="P226" s="61">
        <v>40</v>
      </c>
      <c r="Q226" s="59">
        <v>50</v>
      </c>
      <c r="R226" s="59">
        <v>70</v>
      </c>
      <c r="S226" s="59">
        <v>80</v>
      </c>
      <c r="T226" s="59">
        <v>100</v>
      </c>
      <c r="U226" s="59">
        <v>100</v>
      </c>
      <c r="V226" s="70"/>
      <c r="W226" s="66"/>
    </row>
    <row r="227" spans="1:23" ht="20.25" x14ac:dyDescent="0.25">
      <c r="A227" s="55"/>
      <c r="B227" s="6" t="s">
        <v>227</v>
      </c>
      <c r="C227" s="53">
        <v>108.18</v>
      </c>
      <c r="D227" s="54">
        <v>146.2466</v>
      </c>
      <c r="E227" s="54">
        <v>187.80824999999999</v>
      </c>
      <c r="F227" s="54">
        <v>187.80824999999999</v>
      </c>
      <c r="G227" s="54">
        <v>228.36989999999997</v>
      </c>
      <c r="H227" s="54">
        <v>187.80824999999999</v>
      </c>
      <c r="I227" s="54">
        <v>228.36989999999997</v>
      </c>
      <c r="J227" s="54">
        <v>273.43154999999996</v>
      </c>
      <c r="K227" s="61">
        <f>ROUND(K226*0.35,-1)</f>
        <v>280</v>
      </c>
      <c r="L227" s="59">
        <f t="shared" ref="L227:N227" si="67">ROUND(L226*0.35,-1)</f>
        <v>320</v>
      </c>
      <c r="M227" s="59">
        <f t="shared" si="67"/>
        <v>370</v>
      </c>
      <c r="N227" s="59">
        <f t="shared" si="67"/>
        <v>390</v>
      </c>
      <c r="O227" s="16"/>
      <c r="P227" s="121">
        <v>280</v>
      </c>
      <c r="Q227" s="60">
        <v>350</v>
      </c>
      <c r="R227" s="60">
        <v>490</v>
      </c>
      <c r="S227" s="60">
        <v>560</v>
      </c>
      <c r="T227" s="60">
        <v>700</v>
      </c>
      <c r="U227" s="60">
        <v>700</v>
      </c>
      <c r="V227" s="70"/>
      <c r="W227" s="66"/>
    </row>
    <row r="228" spans="1:23" ht="20.25" x14ac:dyDescent="0.25">
      <c r="A228" s="124"/>
      <c r="B228" s="125"/>
      <c r="C228" s="126"/>
      <c r="D228" s="127"/>
      <c r="E228" s="127"/>
      <c r="F228" s="127"/>
      <c r="G228" s="127"/>
      <c r="H228" s="127"/>
      <c r="I228" s="127"/>
      <c r="J228" s="127"/>
      <c r="K228" s="128"/>
      <c r="L228" s="129"/>
      <c r="M228" s="129"/>
      <c r="N228" s="130"/>
      <c r="O228" s="131"/>
      <c r="P228" s="132"/>
      <c r="Q228" s="131"/>
      <c r="R228" s="131"/>
      <c r="S228" s="131"/>
      <c r="T228" s="131"/>
      <c r="U228" s="131"/>
      <c r="V228" s="133"/>
      <c r="W228" s="134"/>
    </row>
    <row r="229" spans="1:23" ht="39" x14ac:dyDescent="0.25">
      <c r="A229" s="55" t="s">
        <v>128</v>
      </c>
      <c r="B229" s="6" t="s">
        <v>133</v>
      </c>
      <c r="C229" s="53">
        <v>721.2</v>
      </c>
      <c r="D229" s="54">
        <v>731.23299999999995</v>
      </c>
      <c r="E229" s="54">
        <v>751.23299999999995</v>
      </c>
      <c r="F229" s="54">
        <v>751.23299999999995</v>
      </c>
      <c r="G229" s="54">
        <v>761.23299999999995</v>
      </c>
      <c r="H229" s="54">
        <v>751.23299999999995</v>
      </c>
      <c r="I229" s="54">
        <v>761.23299999999995</v>
      </c>
      <c r="J229" s="54">
        <v>781.23299999999995</v>
      </c>
      <c r="K229" s="61">
        <v>800</v>
      </c>
      <c r="L229" s="59">
        <f>ROUND(K229*1.12,-1)</f>
        <v>900</v>
      </c>
      <c r="M229" s="59">
        <f>ROUND(L229*1.17,-1)</f>
        <v>1050</v>
      </c>
      <c r="N229" s="59">
        <f>ROUND(M229*1.05,-1)</f>
        <v>1100</v>
      </c>
      <c r="O229" s="16"/>
      <c r="P229" s="61">
        <v>40</v>
      </c>
      <c r="Q229" s="59">
        <v>50</v>
      </c>
      <c r="R229" s="59">
        <v>70</v>
      </c>
      <c r="S229" s="59">
        <v>80</v>
      </c>
      <c r="T229" s="59">
        <v>100</v>
      </c>
      <c r="U229" s="59">
        <v>100</v>
      </c>
      <c r="V229" s="70"/>
      <c r="W229" s="66"/>
    </row>
    <row r="230" spans="1:23" ht="20.25" x14ac:dyDescent="0.25">
      <c r="A230" s="55"/>
      <c r="B230" s="6" t="s">
        <v>227</v>
      </c>
      <c r="C230" s="53">
        <v>108.18</v>
      </c>
      <c r="D230" s="54">
        <v>146.2466</v>
      </c>
      <c r="E230" s="54">
        <v>187.80824999999999</v>
      </c>
      <c r="F230" s="54">
        <v>187.80824999999999</v>
      </c>
      <c r="G230" s="54">
        <v>228.36989999999997</v>
      </c>
      <c r="H230" s="54">
        <v>187.80824999999999</v>
      </c>
      <c r="I230" s="54">
        <v>228.36989999999997</v>
      </c>
      <c r="J230" s="54">
        <v>273.43154999999996</v>
      </c>
      <c r="K230" s="61">
        <f>ROUND(K229*0.35,-1)</f>
        <v>280</v>
      </c>
      <c r="L230" s="59">
        <f t="shared" ref="L230:N230" si="68">ROUND(L229*0.35,-1)</f>
        <v>320</v>
      </c>
      <c r="M230" s="59">
        <f t="shared" si="68"/>
        <v>370</v>
      </c>
      <c r="N230" s="59">
        <f t="shared" si="68"/>
        <v>390</v>
      </c>
      <c r="O230" s="16"/>
      <c r="P230" s="121">
        <v>280</v>
      </c>
      <c r="Q230" s="60">
        <v>350</v>
      </c>
      <c r="R230" s="60">
        <v>490</v>
      </c>
      <c r="S230" s="60">
        <v>560</v>
      </c>
      <c r="T230" s="60">
        <v>700</v>
      </c>
      <c r="U230" s="60">
        <v>700</v>
      </c>
      <c r="V230" s="70"/>
      <c r="W230" s="66"/>
    </row>
    <row r="231" spans="1:23" ht="20.25" x14ac:dyDescent="0.25">
      <c r="A231" s="124"/>
      <c r="B231" s="125"/>
      <c r="C231" s="126"/>
      <c r="D231" s="127"/>
      <c r="E231" s="127"/>
      <c r="F231" s="127"/>
      <c r="G231" s="127"/>
      <c r="H231" s="127"/>
      <c r="I231" s="127"/>
      <c r="J231" s="127"/>
      <c r="K231" s="128"/>
      <c r="L231" s="129"/>
      <c r="M231" s="129"/>
      <c r="N231" s="130"/>
      <c r="O231" s="131"/>
      <c r="P231" s="132"/>
      <c r="Q231" s="131"/>
      <c r="R231" s="131"/>
      <c r="S231" s="131"/>
      <c r="T231" s="131"/>
      <c r="U231" s="131"/>
      <c r="V231" s="133"/>
      <c r="W231" s="134"/>
    </row>
    <row r="232" spans="1:23" ht="20.25" x14ac:dyDescent="0.25">
      <c r="A232" s="55" t="s">
        <v>130</v>
      </c>
      <c r="B232" s="6" t="s">
        <v>135</v>
      </c>
      <c r="C232" s="53">
        <v>721.2</v>
      </c>
      <c r="D232" s="54">
        <v>731.23299999999995</v>
      </c>
      <c r="E232" s="54">
        <v>751.23299999999995</v>
      </c>
      <c r="F232" s="54">
        <v>751.23299999999995</v>
      </c>
      <c r="G232" s="54">
        <v>761.23299999999995</v>
      </c>
      <c r="H232" s="54">
        <v>751.23299999999995</v>
      </c>
      <c r="I232" s="54">
        <v>761.23299999999995</v>
      </c>
      <c r="J232" s="54">
        <v>781.23299999999995</v>
      </c>
      <c r="K232" s="61">
        <v>800</v>
      </c>
      <c r="L232" s="59">
        <f>ROUND(K232*1.12,-1)</f>
        <v>900</v>
      </c>
      <c r="M232" s="59">
        <f>ROUND(L232*1.17,-1)</f>
        <v>1050</v>
      </c>
      <c r="N232" s="59">
        <f>ROUND(M232*1.05,-1)</f>
        <v>1100</v>
      </c>
      <c r="O232" s="16"/>
      <c r="P232" s="61">
        <v>40</v>
      </c>
      <c r="Q232" s="59">
        <v>50</v>
      </c>
      <c r="R232" s="59">
        <v>70</v>
      </c>
      <c r="S232" s="59">
        <v>80</v>
      </c>
      <c r="T232" s="59">
        <v>100</v>
      </c>
      <c r="U232" s="59">
        <v>100</v>
      </c>
      <c r="V232" s="70"/>
      <c r="W232" s="66"/>
    </row>
    <row r="233" spans="1:23" ht="20.25" x14ac:dyDescent="0.25">
      <c r="A233" s="55"/>
      <c r="B233" s="6" t="s">
        <v>227</v>
      </c>
      <c r="C233" s="53">
        <v>108.18</v>
      </c>
      <c r="D233" s="54">
        <v>146.2466</v>
      </c>
      <c r="E233" s="54">
        <v>187.80824999999999</v>
      </c>
      <c r="F233" s="54">
        <v>187.80824999999999</v>
      </c>
      <c r="G233" s="54">
        <v>228.36989999999997</v>
      </c>
      <c r="H233" s="54">
        <v>187.80824999999999</v>
      </c>
      <c r="I233" s="54">
        <v>228.36989999999997</v>
      </c>
      <c r="J233" s="54">
        <v>273.43154999999996</v>
      </c>
      <c r="K233" s="61">
        <f>ROUND(K232*0.35,-1)</f>
        <v>280</v>
      </c>
      <c r="L233" s="59">
        <f t="shared" ref="L233:N233" si="69">ROUND(L232*0.35,-1)</f>
        <v>320</v>
      </c>
      <c r="M233" s="59">
        <f t="shared" si="69"/>
        <v>370</v>
      </c>
      <c r="N233" s="59">
        <f t="shared" si="69"/>
        <v>390</v>
      </c>
      <c r="O233" s="16"/>
      <c r="P233" s="121">
        <v>280</v>
      </c>
      <c r="Q233" s="60">
        <v>350</v>
      </c>
      <c r="R233" s="60">
        <v>490</v>
      </c>
      <c r="S233" s="60">
        <v>560</v>
      </c>
      <c r="T233" s="60">
        <v>700</v>
      </c>
      <c r="U233" s="60">
        <v>700</v>
      </c>
      <c r="V233" s="70"/>
      <c r="W233" s="66"/>
    </row>
    <row r="234" spans="1:23" ht="20.25" x14ac:dyDescent="0.25">
      <c r="A234" s="124"/>
      <c r="B234" s="125"/>
      <c r="C234" s="126"/>
      <c r="D234" s="127"/>
      <c r="E234" s="127"/>
      <c r="F234" s="127"/>
      <c r="G234" s="127"/>
      <c r="H234" s="127"/>
      <c r="I234" s="127"/>
      <c r="J234" s="127"/>
      <c r="K234" s="128"/>
      <c r="L234" s="129"/>
      <c r="M234" s="129"/>
      <c r="N234" s="130"/>
      <c r="O234" s="131"/>
      <c r="P234" s="132"/>
      <c r="Q234" s="131"/>
      <c r="R234" s="131"/>
      <c r="S234" s="131"/>
      <c r="T234" s="131"/>
      <c r="U234" s="131"/>
      <c r="V234" s="133"/>
      <c r="W234" s="134"/>
    </row>
    <row r="235" spans="1:23" ht="39" x14ac:dyDescent="0.25">
      <c r="A235" s="55" t="s">
        <v>132</v>
      </c>
      <c r="B235" s="6" t="s">
        <v>137</v>
      </c>
      <c r="C235" s="53">
        <v>721.2</v>
      </c>
      <c r="D235" s="54">
        <v>731.23299999999995</v>
      </c>
      <c r="E235" s="54">
        <v>751.23299999999995</v>
      </c>
      <c r="F235" s="54">
        <v>751.23299999999995</v>
      </c>
      <c r="G235" s="54">
        <v>761.23299999999995</v>
      </c>
      <c r="H235" s="54">
        <v>751.23299999999995</v>
      </c>
      <c r="I235" s="54">
        <v>761.23299999999995</v>
      </c>
      <c r="J235" s="54">
        <v>781.23299999999995</v>
      </c>
      <c r="K235" s="61">
        <v>850</v>
      </c>
      <c r="L235" s="59">
        <f>ROUND(K235*1.12,-1)</f>
        <v>950</v>
      </c>
      <c r="M235" s="59">
        <f>ROUND(L235*1.17,-1)</f>
        <v>1110</v>
      </c>
      <c r="N235" s="59">
        <f>ROUND(M235*1.05,-1)</f>
        <v>1170</v>
      </c>
      <c r="O235" s="16"/>
      <c r="P235" s="61">
        <v>40</v>
      </c>
      <c r="Q235" s="59">
        <v>50</v>
      </c>
      <c r="R235" s="59">
        <v>70</v>
      </c>
      <c r="S235" s="59">
        <v>80</v>
      </c>
      <c r="T235" s="59">
        <v>100</v>
      </c>
      <c r="U235" s="59">
        <v>100</v>
      </c>
      <c r="V235" s="70"/>
      <c r="W235" s="66"/>
    </row>
    <row r="236" spans="1:23" ht="20.25" x14ac:dyDescent="0.25">
      <c r="A236" s="55"/>
      <c r="B236" s="6" t="s">
        <v>227</v>
      </c>
      <c r="C236" s="53">
        <v>108.18</v>
      </c>
      <c r="D236" s="54">
        <v>146.2466</v>
      </c>
      <c r="E236" s="54">
        <v>187.80824999999999</v>
      </c>
      <c r="F236" s="54">
        <v>187.80824999999999</v>
      </c>
      <c r="G236" s="54">
        <v>228.36989999999997</v>
      </c>
      <c r="H236" s="54">
        <v>187.80824999999999</v>
      </c>
      <c r="I236" s="54">
        <v>228.36989999999997</v>
      </c>
      <c r="J236" s="54">
        <v>273.43154999999996</v>
      </c>
      <c r="K236" s="61">
        <f>ROUND(K235*0.35,-1)</f>
        <v>300</v>
      </c>
      <c r="L236" s="59">
        <f t="shared" ref="L236:N236" si="70">ROUND(L235*0.35,-1)</f>
        <v>330</v>
      </c>
      <c r="M236" s="59">
        <f t="shared" si="70"/>
        <v>390</v>
      </c>
      <c r="N236" s="59">
        <f t="shared" si="70"/>
        <v>410</v>
      </c>
      <c r="O236" s="16"/>
      <c r="P236" s="121">
        <v>280</v>
      </c>
      <c r="Q236" s="60">
        <v>350</v>
      </c>
      <c r="R236" s="60">
        <v>490</v>
      </c>
      <c r="S236" s="60">
        <v>560</v>
      </c>
      <c r="T236" s="60">
        <v>700</v>
      </c>
      <c r="U236" s="60">
        <v>700</v>
      </c>
      <c r="V236" s="70"/>
      <c r="W236" s="66"/>
    </row>
    <row r="237" spans="1:23" ht="20.25" x14ac:dyDescent="0.25">
      <c r="A237" s="124"/>
      <c r="B237" s="125"/>
      <c r="C237" s="126"/>
      <c r="D237" s="127"/>
      <c r="E237" s="127"/>
      <c r="F237" s="127"/>
      <c r="G237" s="127"/>
      <c r="H237" s="127"/>
      <c r="I237" s="127"/>
      <c r="J237" s="127"/>
      <c r="K237" s="128"/>
      <c r="L237" s="129"/>
      <c r="M237" s="129"/>
      <c r="N237" s="130"/>
      <c r="O237" s="131"/>
      <c r="P237" s="132"/>
      <c r="Q237" s="131"/>
      <c r="R237" s="131"/>
      <c r="S237" s="131"/>
      <c r="T237" s="131"/>
      <c r="U237" s="131"/>
      <c r="V237" s="133"/>
      <c r="W237" s="134"/>
    </row>
    <row r="238" spans="1:23" ht="39" x14ac:dyDescent="0.25">
      <c r="A238" s="55" t="s">
        <v>134</v>
      </c>
      <c r="B238" s="6" t="s">
        <v>138</v>
      </c>
      <c r="C238" s="53">
        <v>721.2</v>
      </c>
      <c r="D238" s="54">
        <v>731.23299999999995</v>
      </c>
      <c r="E238" s="54">
        <v>751.23299999999995</v>
      </c>
      <c r="F238" s="54">
        <v>751.23299999999995</v>
      </c>
      <c r="G238" s="54">
        <v>761.23299999999995</v>
      </c>
      <c r="H238" s="54">
        <v>751.23299999999995</v>
      </c>
      <c r="I238" s="54">
        <v>761.23299999999995</v>
      </c>
      <c r="J238" s="54">
        <v>781.23299999999995</v>
      </c>
      <c r="K238" s="61">
        <v>850</v>
      </c>
      <c r="L238" s="59">
        <f>ROUND(K238*1.12,-1)</f>
        <v>950</v>
      </c>
      <c r="M238" s="59">
        <f>ROUND(L238*1.17,-1)</f>
        <v>1110</v>
      </c>
      <c r="N238" s="59">
        <f>ROUND(M238*1.05,-1)</f>
        <v>1170</v>
      </c>
      <c r="O238" s="16"/>
      <c r="P238" s="61">
        <v>40</v>
      </c>
      <c r="Q238" s="59">
        <v>50</v>
      </c>
      <c r="R238" s="59">
        <v>70</v>
      </c>
      <c r="S238" s="59">
        <v>80</v>
      </c>
      <c r="T238" s="59">
        <v>100</v>
      </c>
      <c r="U238" s="59">
        <v>100</v>
      </c>
      <c r="V238" s="70"/>
      <c r="W238" s="66"/>
    </row>
    <row r="239" spans="1:23" ht="20.25" x14ac:dyDescent="0.25">
      <c r="A239" s="55"/>
      <c r="B239" s="6" t="s">
        <v>227</v>
      </c>
      <c r="C239" s="53">
        <v>108.18</v>
      </c>
      <c r="D239" s="54">
        <v>146.2466</v>
      </c>
      <c r="E239" s="54">
        <v>187.80824999999999</v>
      </c>
      <c r="F239" s="54">
        <v>187.80824999999999</v>
      </c>
      <c r="G239" s="54">
        <v>228.36989999999997</v>
      </c>
      <c r="H239" s="54">
        <v>187.80824999999999</v>
      </c>
      <c r="I239" s="54">
        <v>228.36989999999997</v>
      </c>
      <c r="J239" s="54">
        <v>273.43154999999996</v>
      </c>
      <c r="K239" s="61">
        <f>ROUND(K238*0.35,-1)</f>
        <v>300</v>
      </c>
      <c r="L239" s="59">
        <f t="shared" ref="L239:N239" si="71">ROUND(L238*0.35,-1)</f>
        <v>330</v>
      </c>
      <c r="M239" s="59">
        <f t="shared" si="71"/>
        <v>390</v>
      </c>
      <c r="N239" s="59">
        <f t="shared" si="71"/>
        <v>410</v>
      </c>
      <c r="O239" s="16"/>
      <c r="P239" s="121">
        <v>280</v>
      </c>
      <c r="Q239" s="60">
        <v>350</v>
      </c>
      <c r="R239" s="60">
        <v>490</v>
      </c>
      <c r="S239" s="60">
        <v>560</v>
      </c>
      <c r="T239" s="60">
        <v>700</v>
      </c>
      <c r="U239" s="60">
        <v>700</v>
      </c>
      <c r="V239" s="70"/>
      <c r="W239" s="66"/>
    </row>
    <row r="240" spans="1:23" ht="20.25" x14ac:dyDescent="0.25">
      <c r="A240" s="124"/>
      <c r="B240" s="125"/>
      <c r="C240" s="126"/>
      <c r="D240" s="127"/>
      <c r="E240" s="127"/>
      <c r="F240" s="127"/>
      <c r="G240" s="127"/>
      <c r="H240" s="127"/>
      <c r="I240" s="127"/>
      <c r="J240" s="127"/>
      <c r="K240" s="128"/>
      <c r="L240" s="129"/>
      <c r="M240" s="129"/>
      <c r="N240" s="130"/>
      <c r="O240" s="131"/>
      <c r="P240" s="132"/>
      <c r="Q240" s="131"/>
      <c r="R240" s="131"/>
      <c r="S240" s="131"/>
      <c r="T240" s="131"/>
      <c r="U240" s="131"/>
      <c r="V240" s="133"/>
      <c r="W240" s="134"/>
    </row>
    <row r="241" spans="1:23" ht="20.25" x14ac:dyDescent="0.25">
      <c r="A241" s="55" t="s">
        <v>136</v>
      </c>
      <c r="B241" s="6" t="s">
        <v>244</v>
      </c>
      <c r="C241" s="53">
        <v>721.2</v>
      </c>
      <c r="D241" s="54">
        <v>731.23299999999995</v>
      </c>
      <c r="E241" s="54">
        <v>751.23299999999995</v>
      </c>
      <c r="F241" s="54">
        <v>751.23299999999995</v>
      </c>
      <c r="G241" s="54">
        <v>761.23299999999995</v>
      </c>
      <c r="H241" s="54">
        <v>751.23299999999995</v>
      </c>
      <c r="I241" s="54">
        <v>761.23299999999995</v>
      </c>
      <c r="J241" s="54">
        <v>781.23299999999995</v>
      </c>
      <c r="K241" s="61">
        <v>750</v>
      </c>
      <c r="L241" s="59">
        <f>ROUND(K241*1.12,-1)</f>
        <v>840</v>
      </c>
      <c r="M241" s="59">
        <f>ROUND(L241*1.17,-1)</f>
        <v>980</v>
      </c>
      <c r="N241" s="59">
        <f>ROUND(M241*1.05,-1)</f>
        <v>1030</v>
      </c>
      <c r="O241" s="15"/>
      <c r="P241" s="61">
        <v>40</v>
      </c>
      <c r="Q241" s="59">
        <v>50</v>
      </c>
      <c r="R241" s="59">
        <v>70</v>
      </c>
      <c r="S241" s="59">
        <v>80</v>
      </c>
      <c r="T241" s="59">
        <v>100</v>
      </c>
      <c r="U241" s="59">
        <v>100</v>
      </c>
      <c r="V241" s="70"/>
      <c r="W241" s="66"/>
    </row>
    <row r="242" spans="1:23" ht="21" thickBot="1" x14ac:dyDescent="0.3">
      <c r="A242" s="14"/>
      <c r="B242" s="81" t="s">
        <v>227</v>
      </c>
      <c r="C242" s="115">
        <v>108.18</v>
      </c>
      <c r="D242" s="17">
        <v>146.2466</v>
      </c>
      <c r="E242" s="17">
        <v>187.80824999999999</v>
      </c>
      <c r="F242" s="17">
        <v>187.80824999999999</v>
      </c>
      <c r="G242" s="17">
        <v>228.36989999999997</v>
      </c>
      <c r="H242" s="17">
        <v>187.80824999999999</v>
      </c>
      <c r="I242" s="17">
        <v>228.36989999999997</v>
      </c>
      <c r="J242" s="17">
        <v>273.43154999999996</v>
      </c>
      <c r="K242" s="122">
        <f>ROUND(K241*0.35,-1)</f>
        <v>260</v>
      </c>
      <c r="L242" s="99">
        <f t="shared" ref="L242:N242" si="72">ROUND(L241*0.35,-1)</f>
        <v>290</v>
      </c>
      <c r="M242" s="99">
        <f t="shared" si="72"/>
        <v>340</v>
      </c>
      <c r="N242" s="99">
        <f t="shared" si="72"/>
        <v>360</v>
      </c>
      <c r="O242" s="15"/>
      <c r="P242" s="123">
        <v>280</v>
      </c>
      <c r="Q242" s="19">
        <v>350</v>
      </c>
      <c r="R242" s="19">
        <v>490</v>
      </c>
      <c r="S242" s="19">
        <v>560</v>
      </c>
      <c r="T242" s="19">
        <v>700</v>
      </c>
      <c r="U242" s="19">
        <v>700</v>
      </c>
      <c r="V242" s="49"/>
      <c r="W242" s="50"/>
    </row>
    <row r="243" spans="1:23" x14ac:dyDescent="0.25">
      <c r="C243" s="5"/>
      <c r="D243" s="5"/>
      <c r="E243" s="5"/>
      <c r="F243" s="5"/>
      <c r="G243" s="5"/>
      <c r="H243" s="5"/>
      <c r="I243" s="5"/>
      <c r="J243" s="5"/>
    </row>
    <row r="244" spans="1:23" x14ac:dyDescent="0.25">
      <c r="C244" s="5"/>
      <c r="D244" s="5"/>
      <c r="E244" s="5"/>
      <c r="F244" s="5"/>
      <c r="G244" s="5"/>
      <c r="H244" s="5"/>
      <c r="I244" s="5"/>
      <c r="J244" s="5"/>
    </row>
  </sheetData>
  <mergeCells count="82">
    <mergeCell ref="S1:W1"/>
    <mergeCell ref="A27:A28"/>
    <mergeCell ref="A10:A12"/>
    <mergeCell ref="K10:K12"/>
    <mergeCell ref="L10:L12"/>
    <mergeCell ref="M10:M12"/>
    <mergeCell ref="N10:N12"/>
    <mergeCell ref="A5:A9"/>
    <mergeCell ref="B5:B9"/>
    <mergeCell ref="C5:J5"/>
    <mergeCell ref="K5:N5"/>
    <mergeCell ref="P5:U5"/>
    <mergeCell ref="C6:J8"/>
    <mergeCell ref="K6:N8"/>
    <mergeCell ref="A23:A25"/>
    <mergeCell ref="K23:K25"/>
    <mergeCell ref="L23:L25"/>
    <mergeCell ref="M23:M25"/>
    <mergeCell ref="N23:N25"/>
    <mergeCell ref="A52:A53"/>
    <mergeCell ref="A30:A31"/>
    <mergeCell ref="A33:A34"/>
    <mergeCell ref="A36:A37"/>
    <mergeCell ref="A39:A40"/>
    <mergeCell ref="A42:A44"/>
    <mergeCell ref="L42:L44"/>
    <mergeCell ref="M42:M44"/>
    <mergeCell ref="N42:N44"/>
    <mergeCell ref="A46:A47"/>
    <mergeCell ref="A49:A50"/>
    <mergeCell ref="K42:K44"/>
    <mergeCell ref="A91:A92"/>
    <mergeCell ref="A55:A56"/>
    <mergeCell ref="A58:A59"/>
    <mergeCell ref="A64:A65"/>
    <mergeCell ref="A67:A68"/>
    <mergeCell ref="A70:A71"/>
    <mergeCell ref="A73:A74"/>
    <mergeCell ref="A76:A77"/>
    <mergeCell ref="A79:A80"/>
    <mergeCell ref="A82:A83"/>
    <mergeCell ref="A85:A86"/>
    <mergeCell ref="A88:A89"/>
    <mergeCell ref="A160:A161"/>
    <mergeCell ref="A193:A194"/>
    <mergeCell ref="A196:A197"/>
    <mergeCell ref="A166:A167"/>
    <mergeCell ref="A169:A170"/>
    <mergeCell ref="A172:A173"/>
    <mergeCell ref="A175:A176"/>
    <mergeCell ref="A178:A179"/>
    <mergeCell ref="A181:A182"/>
    <mergeCell ref="A190:A191"/>
    <mergeCell ref="A184:A185"/>
    <mergeCell ref="A163:A164"/>
    <mergeCell ref="A145:A146"/>
    <mergeCell ref="A148:A149"/>
    <mergeCell ref="A151:A152"/>
    <mergeCell ref="A154:A155"/>
    <mergeCell ref="A157:A158"/>
    <mergeCell ref="A115:A116"/>
    <mergeCell ref="A118:A119"/>
    <mergeCell ref="A121:A122"/>
    <mergeCell ref="A139:A140"/>
    <mergeCell ref="A142:A143"/>
    <mergeCell ref="A124:A125"/>
    <mergeCell ref="A130:A131"/>
    <mergeCell ref="A133:A134"/>
    <mergeCell ref="A136:A137"/>
    <mergeCell ref="A127:A128"/>
    <mergeCell ref="A3:W3"/>
    <mergeCell ref="V5:W5"/>
    <mergeCell ref="V6:V9"/>
    <mergeCell ref="W6:W9"/>
    <mergeCell ref="P6:U8"/>
    <mergeCell ref="A109:A110"/>
    <mergeCell ref="A112:A113"/>
    <mergeCell ref="A94:A95"/>
    <mergeCell ref="A97:A98"/>
    <mergeCell ref="A100:A101"/>
    <mergeCell ref="A103:A104"/>
    <mergeCell ref="A106:A107"/>
  </mergeCells>
  <pageMargins left="0.23" right="0.23" top="0.22" bottom="0.22" header="0.2" footer="0.18"/>
  <pageSetup paperSize="8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X65"/>
  <sheetViews>
    <sheetView tabSelected="1" view="pageBreakPreview" zoomScale="60" zoomScaleNormal="100" workbookViewId="0">
      <pane xSplit="2" ySplit="9" topLeftCell="C16" activePane="bottomRight" state="frozen"/>
      <selection activeCell="O17" sqref="O17"/>
      <selection pane="topRight" activeCell="O17" sqref="O17"/>
      <selection pane="bottomLeft" activeCell="O17" sqref="O17"/>
      <selection pane="bottomRight" activeCell="C31" sqref="C31"/>
    </sheetView>
  </sheetViews>
  <sheetFormatPr defaultColWidth="9.140625" defaultRowHeight="19.5" x14ac:dyDescent="0.25"/>
  <cols>
    <col min="1" max="1" width="6.7109375" style="1" customWidth="1"/>
    <col min="2" max="2" width="85.5703125" style="1" customWidth="1"/>
    <col min="3" max="4" width="14" style="1" customWidth="1"/>
    <col min="5" max="10" width="15.28515625" style="1" customWidth="1"/>
    <col min="11" max="11" width="12.28515625" style="1" customWidth="1"/>
    <col min="12" max="12" width="14" style="1" customWidth="1"/>
    <col min="13" max="13" width="15.28515625" style="1" customWidth="1"/>
    <col min="14" max="14" width="13.7109375" style="3" customWidth="1"/>
    <col min="15" max="15" width="1.7109375" style="4" customWidth="1"/>
    <col min="16" max="21" width="12.5703125" style="4" customWidth="1"/>
    <col min="22" max="22" width="12.42578125" style="1" customWidth="1"/>
    <col min="23" max="23" width="11.7109375" style="1" customWidth="1"/>
    <col min="24" max="24" width="9.140625" style="1" hidden="1" customWidth="1"/>
    <col min="25" max="16384" width="9.140625" style="1"/>
  </cols>
  <sheetData>
    <row r="1" spans="1:24" ht="43.5" customHeight="1" x14ac:dyDescent="0.25">
      <c r="S1" s="244" t="s">
        <v>262</v>
      </c>
      <c r="T1" s="200"/>
      <c r="U1" s="200"/>
      <c r="V1" s="200"/>
      <c r="W1" s="200"/>
      <c r="X1" s="200"/>
    </row>
    <row r="3" spans="1:24" ht="69.75" customHeight="1" x14ac:dyDescent="0.25">
      <c r="B3" s="184" t="s">
        <v>260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</row>
    <row r="4" spans="1:24" ht="20.25" thickBot="1" x14ac:dyDescent="0.3"/>
    <row r="5" spans="1:24" ht="20.25" customHeight="1" thickBot="1" x14ac:dyDescent="0.3">
      <c r="A5" s="204" t="s">
        <v>0</v>
      </c>
      <c r="B5" s="247" t="s">
        <v>226</v>
      </c>
      <c r="C5" s="207" t="s">
        <v>245</v>
      </c>
      <c r="D5" s="208"/>
      <c r="E5" s="208"/>
      <c r="F5" s="208"/>
      <c r="G5" s="208"/>
      <c r="H5" s="208"/>
      <c r="I5" s="208"/>
      <c r="J5" s="208"/>
      <c r="K5" s="207" t="s">
        <v>208</v>
      </c>
      <c r="L5" s="209"/>
      <c r="M5" s="209"/>
      <c r="N5" s="209"/>
      <c r="O5" s="76"/>
      <c r="P5" s="210" t="s">
        <v>225</v>
      </c>
      <c r="Q5" s="211"/>
      <c r="R5" s="211"/>
      <c r="S5" s="211"/>
      <c r="T5" s="211"/>
      <c r="U5" s="211"/>
      <c r="V5" s="186" t="s">
        <v>250</v>
      </c>
      <c r="W5" s="187"/>
    </row>
    <row r="6" spans="1:24" ht="21.75" customHeight="1" x14ac:dyDescent="0.25">
      <c r="A6" s="245"/>
      <c r="B6" s="248"/>
      <c r="C6" s="201" t="s">
        <v>217</v>
      </c>
      <c r="D6" s="212"/>
      <c r="E6" s="212"/>
      <c r="F6" s="212"/>
      <c r="G6" s="213"/>
      <c r="H6" s="213"/>
      <c r="I6" s="213"/>
      <c r="J6" s="214"/>
      <c r="K6" s="201" t="s">
        <v>218</v>
      </c>
      <c r="L6" s="212"/>
      <c r="M6" s="212"/>
      <c r="N6" s="220"/>
      <c r="O6" s="71"/>
      <c r="P6" s="192" t="s">
        <v>1</v>
      </c>
      <c r="Q6" s="193"/>
      <c r="R6" s="193"/>
      <c r="S6" s="193"/>
      <c r="T6" s="193"/>
      <c r="U6" s="194"/>
      <c r="V6" s="188" t="s">
        <v>247</v>
      </c>
      <c r="W6" s="190" t="s">
        <v>248</v>
      </c>
    </row>
    <row r="7" spans="1:24" ht="19.5" hidden="1" customHeight="1" x14ac:dyDescent="0.25">
      <c r="A7" s="245"/>
      <c r="B7" s="248"/>
      <c r="C7" s="202"/>
      <c r="D7" s="215"/>
      <c r="E7" s="215"/>
      <c r="F7" s="215"/>
      <c r="G7" s="215"/>
      <c r="H7" s="215"/>
      <c r="I7" s="215"/>
      <c r="J7" s="216"/>
      <c r="K7" s="202"/>
      <c r="L7" s="215"/>
      <c r="M7" s="215"/>
      <c r="N7" s="216"/>
      <c r="O7" s="72"/>
      <c r="P7" s="195"/>
      <c r="Q7" s="193"/>
      <c r="R7" s="193"/>
      <c r="S7" s="193"/>
      <c r="T7" s="193"/>
      <c r="U7" s="194"/>
      <c r="V7" s="188"/>
      <c r="W7" s="190"/>
    </row>
    <row r="8" spans="1:24" ht="19.5" customHeight="1" x14ac:dyDescent="0.25">
      <c r="A8" s="245"/>
      <c r="B8" s="248"/>
      <c r="C8" s="217"/>
      <c r="D8" s="218"/>
      <c r="E8" s="218"/>
      <c r="F8" s="218"/>
      <c r="G8" s="218"/>
      <c r="H8" s="218"/>
      <c r="I8" s="218"/>
      <c r="J8" s="219"/>
      <c r="K8" s="202"/>
      <c r="L8" s="215"/>
      <c r="M8" s="215"/>
      <c r="N8" s="216"/>
      <c r="O8" s="72"/>
      <c r="P8" s="195"/>
      <c r="Q8" s="193"/>
      <c r="R8" s="193"/>
      <c r="S8" s="193"/>
      <c r="T8" s="193"/>
      <c r="U8" s="194"/>
      <c r="V8" s="188"/>
      <c r="W8" s="190"/>
    </row>
    <row r="9" spans="1:24" ht="85.5" customHeight="1" thickBot="1" x14ac:dyDescent="0.3">
      <c r="A9" s="246"/>
      <c r="B9" s="249"/>
      <c r="C9" s="7" t="s">
        <v>210</v>
      </c>
      <c r="D9" s="8" t="s">
        <v>209</v>
      </c>
      <c r="E9" s="8" t="s">
        <v>211</v>
      </c>
      <c r="F9" s="8" t="s">
        <v>212</v>
      </c>
      <c r="G9" s="8" t="s">
        <v>213</v>
      </c>
      <c r="H9" s="8" t="s">
        <v>214</v>
      </c>
      <c r="I9" s="8" t="s">
        <v>215</v>
      </c>
      <c r="J9" s="8" t="s">
        <v>216</v>
      </c>
      <c r="K9" s="7" t="s">
        <v>210</v>
      </c>
      <c r="L9" s="8" t="s">
        <v>209</v>
      </c>
      <c r="M9" s="8" t="s">
        <v>211</v>
      </c>
      <c r="N9" s="8" t="s">
        <v>212</v>
      </c>
      <c r="O9" s="77"/>
      <c r="P9" s="78" t="s">
        <v>224</v>
      </c>
      <c r="Q9" s="79" t="s">
        <v>219</v>
      </c>
      <c r="R9" s="79" t="s">
        <v>220</v>
      </c>
      <c r="S9" s="79" t="s">
        <v>221</v>
      </c>
      <c r="T9" s="79" t="s">
        <v>222</v>
      </c>
      <c r="U9" s="79" t="s">
        <v>223</v>
      </c>
      <c r="V9" s="189"/>
      <c r="W9" s="191"/>
    </row>
    <row r="10" spans="1:24" ht="10.5" customHeight="1" x14ac:dyDescent="0.25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157"/>
      <c r="L10" s="64"/>
      <c r="M10" s="64"/>
      <c r="N10" s="88"/>
      <c r="O10" s="21"/>
      <c r="P10" s="89"/>
      <c r="Q10" s="21"/>
      <c r="R10" s="21"/>
      <c r="S10" s="21"/>
      <c r="T10" s="21"/>
      <c r="U10" s="21"/>
      <c r="V10" s="63"/>
      <c r="W10" s="90"/>
    </row>
    <row r="11" spans="1:24" ht="41.25" customHeight="1" x14ac:dyDescent="0.25">
      <c r="A11" s="238" t="s">
        <v>139</v>
      </c>
      <c r="B11" s="225" t="s">
        <v>232</v>
      </c>
      <c r="C11" s="226"/>
      <c r="D11" s="226"/>
      <c r="E11" s="226"/>
      <c r="F11" s="226"/>
      <c r="G11" s="226"/>
      <c r="H11" s="226"/>
      <c r="I11" s="226"/>
      <c r="J11" s="226"/>
      <c r="K11" s="227"/>
      <c r="L11" s="227"/>
      <c r="M11" s="227"/>
      <c r="N11" s="227"/>
      <c r="O11" s="69"/>
      <c r="P11" s="58"/>
      <c r="Q11" s="51"/>
      <c r="R11" s="51"/>
      <c r="S11" s="51"/>
      <c r="T11" s="51"/>
      <c r="U11" s="51"/>
      <c r="V11" s="40">
        <v>20</v>
      </c>
      <c r="W11" s="41">
        <v>8678</v>
      </c>
    </row>
    <row r="12" spans="1:24" ht="17.25" customHeight="1" x14ac:dyDescent="0.25">
      <c r="A12" s="238"/>
      <c r="B12" s="225"/>
      <c r="C12" s="226"/>
      <c r="D12" s="226"/>
      <c r="E12" s="226"/>
      <c r="F12" s="226"/>
      <c r="G12" s="226"/>
      <c r="H12" s="226"/>
      <c r="I12" s="226"/>
      <c r="J12" s="226"/>
      <c r="K12" s="227"/>
      <c r="L12" s="227"/>
      <c r="M12" s="227"/>
      <c r="N12" s="227"/>
      <c r="O12" s="69"/>
      <c r="P12" s="58"/>
      <c r="Q12" s="51"/>
      <c r="R12" s="51"/>
      <c r="S12" s="51"/>
      <c r="T12" s="51"/>
      <c r="U12" s="51"/>
      <c r="V12" s="40"/>
      <c r="W12" s="41"/>
    </row>
    <row r="13" spans="1:24" ht="24" customHeight="1" x14ac:dyDescent="0.25">
      <c r="A13" s="6"/>
      <c r="B13" s="57"/>
      <c r="C13" s="57"/>
      <c r="D13" s="57"/>
      <c r="E13" s="57"/>
      <c r="F13" s="57"/>
      <c r="G13" s="57"/>
      <c r="H13" s="57"/>
      <c r="I13" s="57"/>
      <c r="J13" s="57"/>
      <c r="K13" s="158"/>
      <c r="L13" s="65"/>
      <c r="M13" s="65"/>
      <c r="N13" s="65"/>
      <c r="O13" s="32"/>
      <c r="P13" s="55"/>
      <c r="Q13" s="57"/>
      <c r="R13" s="57"/>
      <c r="S13" s="57"/>
      <c r="T13" s="57"/>
      <c r="U13" s="57"/>
      <c r="V13" s="42"/>
      <c r="W13" s="43"/>
    </row>
    <row r="14" spans="1:24" ht="33" customHeight="1" x14ac:dyDescent="0.25">
      <c r="A14" s="6"/>
      <c r="B14" s="32"/>
      <c r="C14" s="234" t="s">
        <v>263</v>
      </c>
      <c r="D14" s="234"/>
      <c r="E14" s="234"/>
      <c r="F14" s="234"/>
      <c r="G14" s="234"/>
      <c r="H14" s="234"/>
      <c r="I14" s="234"/>
      <c r="J14" s="234"/>
      <c r="K14" s="231">
        <v>1000</v>
      </c>
      <c r="L14" s="200"/>
      <c r="M14" s="200"/>
      <c r="N14" s="200"/>
      <c r="O14" s="16"/>
      <c r="P14" s="223" t="s">
        <v>140</v>
      </c>
      <c r="Q14" s="193"/>
      <c r="R14" s="193"/>
      <c r="S14" s="193"/>
      <c r="T14" s="193"/>
      <c r="U14" s="193"/>
      <c r="V14" s="42"/>
      <c r="W14" s="43"/>
    </row>
    <row r="15" spans="1:24" ht="27.75" customHeight="1" x14ac:dyDescent="0.25">
      <c r="A15" s="6"/>
      <c r="B15" s="32"/>
      <c r="C15" s="234"/>
      <c r="D15" s="234"/>
      <c r="E15" s="234"/>
      <c r="F15" s="234"/>
      <c r="G15" s="234"/>
      <c r="H15" s="234"/>
      <c r="I15" s="234"/>
      <c r="J15" s="234"/>
      <c r="K15" s="176"/>
      <c r="L15" s="173"/>
      <c r="M15" s="173"/>
      <c r="N15" s="173"/>
      <c r="O15" s="16"/>
      <c r="P15" s="223" t="s">
        <v>141</v>
      </c>
      <c r="Q15" s="193">
        <v>2000</v>
      </c>
      <c r="R15" s="193">
        <v>2000</v>
      </c>
      <c r="S15" s="193">
        <v>2000</v>
      </c>
      <c r="T15" s="193">
        <v>2000</v>
      </c>
      <c r="U15" s="193">
        <v>2000</v>
      </c>
      <c r="V15" s="42"/>
      <c r="W15" s="43"/>
    </row>
    <row r="16" spans="1:24" ht="27" customHeight="1" thickBot="1" x14ac:dyDescent="0.3">
      <c r="A16" s="81"/>
      <c r="B16" s="83"/>
      <c r="C16" s="243"/>
      <c r="D16" s="243"/>
      <c r="E16" s="243"/>
      <c r="F16" s="243"/>
      <c r="G16" s="243"/>
      <c r="H16" s="243"/>
      <c r="I16" s="243"/>
      <c r="J16" s="243"/>
      <c r="K16" s="177"/>
      <c r="L16" s="175"/>
      <c r="M16" s="175"/>
      <c r="N16" s="175"/>
      <c r="O16" s="20">
        <v>150</v>
      </c>
      <c r="P16" s="235" t="s">
        <v>142</v>
      </c>
      <c r="Q16" s="236">
        <v>3000</v>
      </c>
      <c r="R16" s="236">
        <v>3000</v>
      </c>
      <c r="S16" s="236">
        <v>3000</v>
      </c>
      <c r="T16" s="236">
        <v>3000</v>
      </c>
      <c r="U16" s="236">
        <v>3000</v>
      </c>
      <c r="V16" s="91"/>
      <c r="W16" s="92"/>
    </row>
    <row r="17" spans="1:23" x14ac:dyDescent="0.25">
      <c r="A17" s="237" t="s">
        <v>143</v>
      </c>
      <c r="B17" s="239" t="s">
        <v>233</v>
      </c>
      <c r="C17" s="240"/>
      <c r="D17" s="240"/>
      <c r="E17" s="240"/>
      <c r="F17" s="240"/>
      <c r="G17" s="240"/>
      <c r="H17" s="240"/>
      <c r="I17" s="240"/>
      <c r="J17" s="240"/>
      <c r="K17" s="241"/>
      <c r="L17" s="241"/>
      <c r="M17" s="241"/>
      <c r="N17" s="241"/>
      <c r="O17" s="93"/>
      <c r="P17" s="94"/>
      <c r="Q17" s="93"/>
      <c r="R17" s="93"/>
      <c r="S17" s="93"/>
      <c r="T17" s="93"/>
      <c r="U17" s="93"/>
      <c r="V17" s="96"/>
      <c r="W17" s="97"/>
    </row>
    <row r="18" spans="1:23" ht="25.5" customHeight="1" x14ac:dyDescent="0.25">
      <c r="A18" s="238"/>
      <c r="B18" s="242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69"/>
      <c r="P18" s="68"/>
      <c r="Q18" s="69"/>
      <c r="R18" s="69"/>
      <c r="S18" s="69"/>
      <c r="T18" s="69"/>
      <c r="U18" s="69"/>
      <c r="V18" s="40">
        <v>164</v>
      </c>
      <c r="W18" s="41">
        <v>1898</v>
      </c>
    </row>
    <row r="19" spans="1:23" ht="15" customHeight="1" x14ac:dyDescent="0.25">
      <c r="A19" s="6"/>
      <c r="B19" s="57"/>
      <c r="C19" s="57"/>
      <c r="D19" s="57"/>
      <c r="E19" s="57"/>
      <c r="F19" s="57"/>
      <c r="G19" s="57"/>
      <c r="H19" s="57"/>
      <c r="I19" s="57"/>
      <c r="J19" s="57"/>
      <c r="K19" s="159"/>
      <c r="L19" s="146"/>
      <c r="M19" s="146"/>
      <c r="N19" s="12"/>
      <c r="O19" s="32"/>
      <c r="P19" s="31"/>
      <c r="Q19" s="32"/>
      <c r="R19" s="32"/>
      <c r="S19" s="32"/>
      <c r="T19" s="32"/>
      <c r="U19" s="32"/>
      <c r="V19" s="42"/>
      <c r="W19" s="43"/>
    </row>
    <row r="20" spans="1:23" ht="49.5" customHeight="1" x14ac:dyDescent="0.25">
      <c r="A20" s="222" t="s">
        <v>144</v>
      </c>
      <c r="B20" s="57" t="s">
        <v>145</v>
      </c>
      <c r="C20" s="234">
        <v>500</v>
      </c>
      <c r="D20" s="193"/>
      <c r="E20" s="193"/>
      <c r="F20" s="193"/>
      <c r="G20" s="193"/>
      <c r="H20" s="193"/>
      <c r="I20" s="193"/>
      <c r="J20" s="193"/>
      <c r="K20" s="231">
        <v>1000</v>
      </c>
      <c r="L20" s="230"/>
      <c r="M20" s="230"/>
      <c r="N20" s="230"/>
      <c r="O20" s="16"/>
      <c r="P20" s="223">
        <v>300</v>
      </c>
      <c r="Q20" s="193"/>
      <c r="R20" s="193"/>
      <c r="S20" s="193"/>
      <c r="T20" s="193"/>
      <c r="U20" s="193"/>
      <c r="V20" s="42"/>
      <c r="W20" s="43"/>
    </row>
    <row r="21" spans="1:23" ht="26.25" customHeight="1" x14ac:dyDescent="0.25">
      <c r="A21" s="222"/>
      <c r="B21" s="22" t="s">
        <v>146</v>
      </c>
      <c r="C21" s="230">
        <v>300</v>
      </c>
      <c r="D21" s="230"/>
      <c r="E21" s="230"/>
      <c r="F21" s="230"/>
      <c r="G21" s="230"/>
      <c r="H21" s="230"/>
      <c r="I21" s="230"/>
      <c r="J21" s="230"/>
      <c r="K21" s="160"/>
      <c r="L21" s="26"/>
      <c r="M21" s="26"/>
      <c r="N21" s="26"/>
      <c r="O21" s="16"/>
      <c r="P21" s="27"/>
      <c r="Q21" s="28"/>
      <c r="R21" s="28"/>
      <c r="S21" s="28"/>
      <c r="T21" s="28"/>
      <c r="U21" s="28"/>
      <c r="V21" s="42"/>
      <c r="W21" s="43"/>
    </row>
    <row r="22" spans="1:23" ht="13.5" customHeight="1" x14ac:dyDescent="0.25">
      <c r="A22" s="6"/>
      <c r="B22" s="22"/>
      <c r="C22" s="52"/>
      <c r="D22" s="52"/>
      <c r="E22" s="52"/>
      <c r="F22" s="52"/>
      <c r="G22" s="52"/>
      <c r="H22" s="52"/>
      <c r="I22" s="52"/>
      <c r="J22" s="52"/>
      <c r="K22" s="160"/>
      <c r="L22" s="26"/>
      <c r="M22" s="26"/>
      <c r="N22" s="26"/>
      <c r="O22" s="16"/>
      <c r="P22" s="27"/>
      <c r="Q22" s="28"/>
      <c r="R22" s="28"/>
      <c r="S22" s="28"/>
      <c r="T22" s="28"/>
      <c r="U22" s="28"/>
      <c r="V22" s="42"/>
      <c r="W22" s="43"/>
    </row>
    <row r="23" spans="1:23" ht="49.5" customHeight="1" x14ac:dyDescent="0.25">
      <c r="A23" s="6" t="s">
        <v>147</v>
      </c>
      <c r="B23" s="57" t="s">
        <v>148</v>
      </c>
      <c r="C23" s="230">
        <v>550</v>
      </c>
      <c r="D23" s="230"/>
      <c r="E23" s="230"/>
      <c r="F23" s="230"/>
      <c r="G23" s="230"/>
      <c r="H23" s="230"/>
      <c r="I23" s="230"/>
      <c r="J23" s="230"/>
      <c r="K23" s="231">
        <v>1100</v>
      </c>
      <c r="L23" s="230"/>
      <c r="M23" s="230"/>
      <c r="N23" s="230"/>
      <c r="O23" s="16"/>
      <c r="P23" s="223">
        <v>400</v>
      </c>
      <c r="Q23" s="193">
        <v>400</v>
      </c>
      <c r="R23" s="193">
        <v>400</v>
      </c>
      <c r="S23" s="193">
        <v>400</v>
      </c>
      <c r="T23" s="193">
        <v>400</v>
      </c>
      <c r="U23" s="193">
        <v>400</v>
      </c>
      <c r="V23" s="42"/>
      <c r="W23" s="43"/>
    </row>
    <row r="24" spans="1:23" ht="22.5" customHeight="1" x14ac:dyDescent="0.25">
      <c r="A24" s="6"/>
      <c r="B24" s="22" t="s">
        <v>146</v>
      </c>
      <c r="C24" s="230">
        <v>400</v>
      </c>
      <c r="D24" s="230"/>
      <c r="E24" s="230"/>
      <c r="F24" s="230"/>
      <c r="G24" s="230"/>
      <c r="H24" s="230"/>
      <c r="I24" s="230"/>
      <c r="J24" s="230"/>
      <c r="K24" s="161"/>
      <c r="L24" s="150"/>
      <c r="M24" s="150"/>
      <c r="N24" s="150"/>
      <c r="O24" s="16"/>
      <c r="P24" s="27"/>
      <c r="Q24" s="28"/>
      <c r="R24" s="28"/>
      <c r="S24" s="28"/>
      <c r="T24" s="28"/>
      <c r="U24" s="28"/>
      <c r="V24" s="42"/>
      <c r="W24" s="43"/>
    </row>
    <row r="25" spans="1:23" ht="9" customHeight="1" x14ac:dyDescent="0.25">
      <c r="A25" s="6"/>
      <c r="B25" s="22"/>
      <c r="C25" s="26"/>
      <c r="D25" s="26"/>
      <c r="E25" s="26"/>
      <c r="F25" s="26"/>
      <c r="G25" s="26"/>
      <c r="H25" s="26"/>
      <c r="I25" s="26"/>
      <c r="J25" s="26"/>
      <c r="K25" s="161"/>
      <c r="L25" s="150"/>
      <c r="M25" s="150"/>
      <c r="N25" s="150"/>
      <c r="O25" s="16"/>
      <c r="P25" s="27"/>
      <c r="Q25" s="28"/>
      <c r="R25" s="28"/>
      <c r="S25" s="28"/>
      <c r="T25" s="28"/>
      <c r="U25" s="28"/>
      <c r="V25" s="42"/>
      <c r="W25" s="43"/>
    </row>
    <row r="26" spans="1:23" ht="39.75" customHeight="1" x14ac:dyDescent="0.25">
      <c r="A26" s="6" t="s">
        <v>149</v>
      </c>
      <c r="B26" s="57" t="s">
        <v>150</v>
      </c>
      <c r="C26" s="230">
        <v>400</v>
      </c>
      <c r="D26" s="230"/>
      <c r="E26" s="230"/>
      <c r="F26" s="230"/>
      <c r="G26" s="230"/>
      <c r="H26" s="230"/>
      <c r="I26" s="230"/>
      <c r="J26" s="230"/>
      <c r="K26" s="231">
        <v>1000</v>
      </c>
      <c r="L26" s="230"/>
      <c r="M26" s="230"/>
      <c r="N26" s="230"/>
      <c r="O26" s="16"/>
      <c r="P26" s="223">
        <v>200</v>
      </c>
      <c r="Q26" s="193">
        <v>200</v>
      </c>
      <c r="R26" s="193">
        <v>200</v>
      </c>
      <c r="S26" s="193">
        <v>200</v>
      </c>
      <c r="T26" s="193">
        <v>200</v>
      </c>
      <c r="U26" s="193">
        <v>200</v>
      </c>
      <c r="V26" s="42"/>
      <c r="W26" s="43"/>
    </row>
    <row r="27" spans="1:23" ht="24" customHeight="1" x14ac:dyDescent="0.25">
      <c r="A27" s="6"/>
      <c r="B27" s="22" t="s">
        <v>146</v>
      </c>
      <c r="C27" s="230">
        <v>200</v>
      </c>
      <c r="D27" s="230"/>
      <c r="E27" s="230"/>
      <c r="F27" s="230"/>
      <c r="G27" s="230"/>
      <c r="H27" s="230"/>
      <c r="I27" s="230"/>
      <c r="J27" s="230"/>
      <c r="K27" s="161"/>
      <c r="L27" s="150"/>
      <c r="M27" s="150"/>
      <c r="N27" s="150"/>
      <c r="O27" s="16"/>
      <c r="P27" s="29"/>
      <c r="Q27" s="16"/>
      <c r="R27" s="16"/>
      <c r="S27" s="16"/>
      <c r="T27" s="16"/>
      <c r="U27" s="16"/>
      <c r="V27" s="42"/>
      <c r="W27" s="43"/>
    </row>
    <row r="28" spans="1:23" ht="10.5" customHeight="1" x14ac:dyDescent="0.25">
      <c r="A28" s="6"/>
      <c r="B28" s="57"/>
      <c r="C28" s="59"/>
      <c r="D28" s="59"/>
      <c r="E28" s="59"/>
      <c r="F28" s="59"/>
      <c r="G28" s="59"/>
      <c r="H28" s="59"/>
      <c r="I28" s="59"/>
      <c r="J28" s="59"/>
      <c r="K28" s="161"/>
      <c r="L28" s="150"/>
      <c r="M28" s="150"/>
      <c r="N28" s="151"/>
      <c r="O28" s="16"/>
      <c r="P28" s="29"/>
      <c r="Q28" s="16"/>
      <c r="R28" s="16"/>
      <c r="S28" s="16"/>
      <c r="T28" s="16"/>
      <c r="U28" s="16"/>
      <c r="V28" s="42"/>
      <c r="W28" s="43"/>
    </row>
    <row r="29" spans="1:23" ht="55.5" customHeight="1" x14ac:dyDescent="0.25">
      <c r="A29" s="6" t="s">
        <v>151</v>
      </c>
      <c r="B29" s="57" t="s">
        <v>152</v>
      </c>
      <c r="C29" s="230">
        <v>800</v>
      </c>
      <c r="D29" s="230"/>
      <c r="E29" s="230"/>
      <c r="F29" s="230"/>
      <c r="G29" s="230"/>
      <c r="H29" s="230"/>
      <c r="I29" s="230"/>
      <c r="J29" s="230"/>
      <c r="K29" s="231">
        <v>1300</v>
      </c>
      <c r="L29" s="230"/>
      <c r="M29" s="230"/>
      <c r="N29" s="230"/>
      <c r="O29" s="16"/>
      <c r="P29" s="223">
        <v>600</v>
      </c>
      <c r="Q29" s="193">
        <v>600</v>
      </c>
      <c r="R29" s="193">
        <v>600</v>
      </c>
      <c r="S29" s="193">
        <v>600</v>
      </c>
      <c r="T29" s="193">
        <v>600</v>
      </c>
      <c r="U29" s="193">
        <v>600</v>
      </c>
      <c r="V29" s="42"/>
      <c r="W29" s="43"/>
    </row>
    <row r="30" spans="1:23" ht="24" customHeight="1" thickBot="1" x14ac:dyDescent="0.3">
      <c r="A30" s="81"/>
      <c r="B30" s="98" t="s">
        <v>146</v>
      </c>
      <c r="C30" s="224">
        <v>600</v>
      </c>
      <c r="D30" s="224"/>
      <c r="E30" s="224"/>
      <c r="F30" s="224"/>
      <c r="G30" s="224"/>
      <c r="H30" s="224"/>
      <c r="I30" s="224"/>
      <c r="J30" s="224"/>
      <c r="K30" s="162"/>
      <c r="L30" s="99"/>
      <c r="M30" s="99"/>
      <c r="N30" s="19"/>
      <c r="O30" s="20"/>
      <c r="P30" s="100"/>
      <c r="Q30" s="20"/>
      <c r="R30" s="20"/>
      <c r="S30" s="20"/>
      <c r="T30" s="20"/>
      <c r="U30" s="20"/>
      <c r="V30" s="91"/>
      <c r="W30" s="92"/>
    </row>
    <row r="31" spans="1:23" ht="24" customHeight="1" x14ac:dyDescent="0.25">
      <c r="A31" s="62"/>
      <c r="B31" s="101"/>
      <c r="C31" s="102"/>
      <c r="D31" s="102"/>
      <c r="E31" s="102"/>
      <c r="F31" s="102"/>
      <c r="G31" s="102"/>
      <c r="H31" s="102"/>
      <c r="I31" s="102"/>
      <c r="J31" s="102"/>
      <c r="K31" s="163"/>
      <c r="L31" s="103"/>
      <c r="M31" s="103"/>
      <c r="N31" s="104"/>
      <c r="O31" s="105"/>
      <c r="P31" s="106"/>
      <c r="Q31" s="105"/>
      <c r="R31" s="105"/>
      <c r="S31" s="105"/>
      <c r="T31" s="105"/>
      <c r="U31" s="105"/>
      <c r="V31" s="107"/>
      <c r="W31" s="108"/>
    </row>
    <row r="32" spans="1:23" ht="98.25" customHeight="1" x14ac:dyDescent="0.25">
      <c r="A32" s="222" t="s">
        <v>153</v>
      </c>
      <c r="B32" s="225" t="s">
        <v>234</v>
      </c>
      <c r="C32" s="226"/>
      <c r="D32" s="226"/>
      <c r="E32" s="226"/>
      <c r="F32" s="226"/>
      <c r="G32" s="226"/>
      <c r="H32" s="226"/>
      <c r="I32" s="226"/>
      <c r="J32" s="226"/>
      <c r="K32" s="227"/>
      <c r="L32" s="227"/>
      <c r="M32" s="227"/>
      <c r="N32" s="227"/>
      <c r="O32" s="69"/>
      <c r="P32" s="228" t="s">
        <v>154</v>
      </c>
      <c r="Q32" s="229"/>
      <c r="R32" s="229"/>
      <c r="S32" s="229"/>
      <c r="T32" s="229"/>
      <c r="U32" s="229"/>
      <c r="V32" s="40">
        <v>139</v>
      </c>
      <c r="W32" s="41">
        <v>185</v>
      </c>
    </row>
    <row r="33" spans="1:23" ht="24" customHeight="1" x14ac:dyDescent="0.25">
      <c r="A33" s="222"/>
      <c r="B33" s="57" t="s">
        <v>4</v>
      </c>
      <c r="C33" s="57"/>
      <c r="D33" s="57"/>
      <c r="E33" s="57"/>
      <c r="F33" s="57"/>
      <c r="G33" s="57"/>
      <c r="H33" s="57"/>
      <c r="I33" s="57"/>
      <c r="J33" s="57"/>
      <c r="K33" s="159"/>
      <c r="L33" s="146"/>
      <c r="M33" s="146"/>
      <c r="N33" s="12"/>
      <c r="O33" s="32"/>
      <c r="P33" s="31"/>
      <c r="Q33" s="32"/>
      <c r="R33" s="32"/>
      <c r="S33" s="32"/>
      <c r="T33" s="32"/>
      <c r="U33" s="32"/>
      <c r="V33" s="42"/>
      <c r="W33" s="43"/>
    </row>
    <row r="34" spans="1:23" ht="12.75" customHeight="1" x14ac:dyDescent="0.25">
      <c r="A34" s="6"/>
      <c r="B34" s="57"/>
      <c r="C34" s="57"/>
      <c r="D34" s="57"/>
      <c r="E34" s="57"/>
      <c r="F34" s="57"/>
      <c r="G34" s="57"/>
      <c r="H34" s="57"/>
      <c r="I34" s="57"/>
      <c r="J34" s="57"/>
      <c r="K34" s="159"/>
      <c r="L34" s="146"/>
      <c r="M34" s="146"/>
      <c r="N34" s="12"/>
      <c r="O34" s="32"/>
      <c r="P34" s="31"/>
      <c r="Q34" s="32"/>
      <c r="R34" s="32"/>
      <c r="S34" s="32"/>
      <c r="T34" s="32"/>
      <c r="U34" s="32"/>
      <c r="V34" s="42"/>
      <c r="W34" s="43"/>
    </row>
    <row r="35" spans="1:23" ht="51.75" customHeight="1" x14ac:dyDescent="0.25">
      <c r="A35" s="6" t="s">
        <v>155</v>
      </c>
      <c r="B35" s="57" t="s">
        <v>235</v>
      </c>
      <c r="C35" s="54">
        <v>2.8</v>
      </c>
      <c r="D35" s="54">
        <v>3</v>
      </c>
      <c r="E35" s="54">
        <v>3.4</v>
      </c>
      <c r="F35" s="54">
        <v>3.4</v>
      </c>
      <c r="G35" s="54">
        <v>3.4</v>
      </c>
      <c r="H35" s="54">
        <v>3.4</v>
      </c>
      <c r="I35" s="54">
        <v>3.4</v>
      </c>
      <c r="J35" s="54">
        <v>4.2</v>
      </c>
      <c r="K35" s="164" t="s">
        <v>156</v>
      </c>
      <c r="L35" s="85" t="s">
        <v>157</v>
      </c>
      <c r="M35" s="85" t="s">
        <v>158</v>
      </c>
      <c r="N35" s="85" t="s">
        <v>159</v>
      </c>
      <c r="O35" s="54"/>
      <c r="P35" s="53"/>
      <c r="Q35" s="54"/>
      <c r="R35" s="54"/>
      <c r="S35" s="54"/>
      <c r="T35" s="54"/>
      <c r="U35" s="54"/>
      <c r="V35" s="42"/>
      <c r="W35" s="43"/>
    </row>
    <row r="36" spans="1:23" ht="30" customHeight="1" x14ac:dyDescent="0.25">
      <c r="A36" s="6"/>
      <c r="B36" s="23" t="s">
        <v>160</v>
      </c>
      <c r="C36" s="54"/>
      <c r="D36" s="54"/>
      <c r="E36" s="54"/>
      <c r="F36" s="54"/>
      <c r="G36" s="54"/>
      <c r="H36" s="54"/>
      <c r="I36" s="54"/>
      <c r="J36" s="54"/>
      <c r="K36" s="165"/>
      <c r="L36" s="148"/>
      <c r="M36" s="148"/>
      <c r="N36" s="148"/>
      <c r="O36" s="54"/>
      <c r="P36" s="87">
        <v>60</v>
      </c>
      <c r="Q36" s="85">
        <v>75</v>
      </c>
      <c r="R36" s="85">
        <v>105</v>
      </c>
      <c r="S36" s="85">
        <v>120</v>
      </c>
      <c r="T36" s="85">
        <v>150</v>
      </c>
      <c r="U36" s="85">
        <v>150</v>
      </c>
      <c r="V36" s="42"/>
      <c r="W36" s="43"/>
    </row>
    <row r="37" spans="1:23" ht="144" customHeight="1" x14ac:dyDescent="0.25">
      <c r="A37" s="6"/>
      <c r="B37" s="23" t="s">
        <v>161</v>
      </c>
      <c r="C37" s="54"/>
      <c r="D37" s="54"/>
      <c r="E37" s="54"/>
      <c r="F37" s="54"/>
      <c r="G37" s="54"/>
      <c r="H37" s="54"/>
      <c r="I37" s="54"/>
      <c r="J37" s="54"/>
      <c r="K37" s="165"/>
      <c r="L37" s="148"/>
      <c r="M37" s="148"/>
      <c r="N37" s="148"/>
      <c r="O37" s="54"/>
      <c r="P37" s="56" t="s">
        <v>162</v>
      </c>
      <c r="Q37" s="67" t="s">
        <v>163</v>
      </c>
      <c r="R37" s="67" t="s">
        <v>164</v>
      </c>
      <c r="S37" s="67" t="s">
        <v>165</v>
      </c>
      <c r="T37" s="67" t="s">
        <v>166</v>
      </c>
      <c r="U37" s="67" t="s">
        <v>166</v>
      </c>
      <c r="V37" s="42"/>
      <c r="W37" s="43"/>
    </row>
    <row r="38" spans="1:23" ht="12" customHeight="1" x14ac:dyDescent="0.25">
      <c r="A38" s="6"/>
      <c r="B38" s="57"/>
      <c r="C38" s="54"/>
      <c r="D38" s="54"/>
      <c r="E38" s="54"/>
      <c r="F38" s="54"/>
      <c r="G38" s="54"/>
      <c r="H38" s="54"/>
      <c r="I38" s="54"/>
      <c r="J38" s="54"/>
      <c r="K38" s="165"/>
      <c r="L38" s="148"/>
      <c r="M38" s="148"/>
      <c r="N38" s="148"/>
      <c r="O38" s="54"/>
      <c r="P38" s="53"/>
      <c r="Q38" s="54"/>
      <c r="R38" s="54"/>
      <c r="S38" s="54"/>
      <c r="T38" s="54"/>
      <c r="U38" s="54"/>
      <c r="V38" s="42"/>
      <c r="W38" s="43"/>
    </row>
    <row r="39" spans="1:23" ht="78.75" customHeight="1" x14ac:dyDescent="0.25">
      <c r="A39" s="6" t="s">
        <v>167</v>
      </c>
      <c r="B39" s="57" t="s">
        <v>236</v>
      </c>
      <c r="C39" s="54">
        <v>12</v>
      </c>
      <c r="D39" s="54">
        <v>13</v>
      </c>
      <c r="E39" s="54">
        <v>14.6</v>
      </c>
      <c r="F39" s="54">
        <v>14.6</v>
      </c>
      <c r="G39" s="54">
        <v>14.6</v>
      </c>
      <c r="H39" s="54">
        <v>18</v>
      </c>
      <c r="I39" s="54">
        <v>14.6</v>
      </c>
      <c r="J39" s="54">
        <v>18</v>
      </c>
      <c r="K39" s="165" t="s">
        <v>168</v>
      </c>
      <c r="L39" s="148" t="s">
        <v>169</v>
      </c>
      <c r="M39" s="148" t="s">
        <v>170</v>
      </c>
      <c r="N39" s="148" t="s">
        <v>171</v>
      </c>
      <c r="O39" s="54"/>
      <c r="P39" s="53"/>
      <c r="Q39" s="54"/>
      <c r="R39" s="54"/>
      <c r="S39" s="54"/>
      <c r="T39" s="54"/>
      <c r="U39" s="54"/>
      <c r="V39" s="42"/>
      <c r="W39" s="43"/>
    </row>
    <row r="40" spans="1:23" ht="27.6" customHeight="1" x14ac:dyDescent="0.25">
      <c r="A40" s="6"/>
      <c r="B40" s="23" t="s">
        <v>172</v>
      </c>
      <c r="C40" s="54"/>
      <c r="D40" s="54"/>
      <c r="E40" s="54"/>
      <c r="F40" s="54"/>
      <c r="G40" s="54"/>
      <c r="H40" s="54"/>
      <c r="I40" s="54"/>
      <c r="J40" s="54"/>
      <c r="K40" s="165"/>
      <c r="L40" s="148"/>
      <c r="M40" s="148"/>
      <c r="N40" s="148"/>
      <c r="O40" s="54"/>
      <c r="P40" s="87">
        <v>200</v>
      </c>
      <c r="Q40" s="85">
        <v>250</v>
      </c>
      <c r="R40" s="85">
        <v>350</v>
      </c>
      <c r="S40" s="85">
        <v>400</v>
      </c>
      <c r="T40" s="85">
        <v>500</v>
      </c>
      <c r="U40" s="85">
        <v>500</v>
      </c>
      <c r="V40" s="42"/>
      <c r="W40" s="43"/>
    </row>
    <row r="41" spans="1:23" ht="121.5" x14ac:dyDescent="0.25">
      <c r="A41" s="6"/>
      <c r="B41" s="23" t="s">
        <v>173</v>
      </c>
      <c r="C41" s="54"/>
      <c r="D41" s="54"/>
      <c r="E41" s="54"/>
      <c r="F41" s="54"/>
      <c r="G41" s="54"/>
      <c r="H41" s="54"/>
      <c r="I41" s="54"/>
      <c r="J41" s="54"/>
      <c r="K41" s="165"/>
      <c r="L41" s="148"/>
      <c r="M41" s="148"/>
      <c r="N41" s="148"/>
      <c r="O41" s="54"/>
      <c r="P41" s="56" t="s">
        <v>174</v>
      </c>
      <c r="Q41" s="67" t="s">
        <v>175</v>
      </c>
      <c r="R41" s="67" t="s">
        <v>176</v>
      </c>
      <c r="S41" s="67" t="s">
        <v>177</v>
      </c>
      <c r="T41" s="67" t="s">
        <v>178</v>
      </c>
      <c r="U41" s="67" t="s">
        <v>179</v>
      </c>
      <c r="V41" s="42"/>
      <c r="W41" s="43"/>
    </row>
    <row r="42" spans="1:23" ht="12.75" customHeight="1" x14ac:dyDescent="0.25">
      <c r="A42" s="6"/>
      <c r="B42" s="57"/>
      <c r="C42" s="54"/>
      <c r="D42" s="54"/>
      <c r="E42" s="54"/>
      <c r="F42" s="54"/>
      <c r="G42" s="54"/>
      <c r="H42" s="54"/>
      <c r="I42" s="54"/>
      <c r="J42" s="54"/>
      <c r="K42" s="165"/>
      <c r="L42" s="148"/>
      <c r="M42" s="148"/>
      <c r="N42" s="148"/>
      <c r="O42" s="54"/>
      <c r="P42" s="87"/>
      <c r="Q42" s="85"/>
      <c r="R42" s="85"/>
      <c r="S42" s="85"/>
      <c r="T42" s="85"/>
      <c r="U42" s="85"/>
      <c r="V42" s="42"/>
      <c r="W42" s="43"/>
    </row>
    <row r="43" spans="1:23" ht="39" x14ac:dyDescent="0.25">
      <c r="A43" s="6" t="s">
        <v>180</v>
      </c>
      <c r="B43" s="57" t="s">
        <v>237</v>
      </c>
      <c r="C43" s="54">
        <v>1.3</v>
      </c>
      <c r="D43" s="54">
        <v>1.5</v>
      </c>
      <c r="E43" s="54">
        <v>1.7</v>
      </c>
      <c r="F43" s="54">
        <v>1.7</v>
      </c>
      <c r="G43" s="54">
        <v>1.7</v>
      </c>
      <c r="H43" s="54">
        <v>2.1</v>
      </c>
      <c r="I43" s="54">
        <v>1.7</v>
      </c>
      <c r="J43" s="54">
        <v>2.1</v>
      </c>
      <c r="K43" s="164" t="s">
        <v>181</v>
      </c>
      <c r="L43" s="85" t="s">
        <v>182</v>
      </c>
      <c r="M43" s="85" t="s">
        <v>183</v>
      </c>
      <c r="N43" s="85" t="s">
        <v>184</v>
      </c>
      <c r="O43" s="54"/>
      <c r="P43" s="87"/>
      <c r="Q43" s="85"/>
      <c r="R43" s="85"/>
      <c r="S43" s="85"/>
      <c r="T43" s="85"/>
      <c r="U43" s="85"/>
      <c r="V43" s="42"/>
      <c r="W43" s="43"/>
    </row>
    <row r="44" spans="1:23" ht="31.5" customHeight="1" x14ac:dyDescent="0.25">
      <c r="A44" s="6"/>
      <c r="B44" s="23" t="s">
        <v>172</v>
      </c>
      <c r="C44" s="54"/>
      <c r="D44" s="54"/>
      <c r="E44" s="54"/>
      <c r="F44" s="54"/>
      <c r="G44" s="54"/>
      <c r="H44" s="54"/>
      <c r="I44" s="54"/>
      <c r="J44" s="54"/>
      <c r="K44" s="165"/>
      <c r="L44" s="148"/>
      <c r="M44" s="148"/>
      <c r="N44" s="148"/>
      <c r="O44" s="54"/>
      <c r="P44" s="87">
        <v>200</v>
      </c>
      <c r="Q44" s="85">
        <v>250</v>
      </c>
      <c r="R44" s="85">
        <v>350</v>
      </c>
      <c r="S44" s="85">
        <v>400</v>
      </c>
      <c r="T44" s="85">
        <v>500</v>
      </c>
      <c r="U44" s="85">
        <v>500</v>
      </c>
      <c r="V44" s="42"/>
      <c r="W44" s="43"/>
    </row>
    <row r="45" spans="1:23" ht="138" customHeight="1" thickBot="1" x14ac:dyDescent="0.3">
      <c r="A45" s="81"/>
      <c r="B45" s="109" t="s">
        <v>173</v>
      </c>
      <c r="C45" s="17"/>
      <c r="D45" s="17"/>
      <c r="E45" s="17"/>
      <c r="F45" s="17"/>
      <c r="G45" s="17"/>
      <c r="H45" s="17"/>
      <c r="I45" s="17"/>
      <c r="J45" s="17"/>
      <c r="K45" s="166"/>
      <c r="L45" s="17"/>
      <c r="M45" s="17"/>
      <c r="N45" s="17"/>
      <c r="O45" s="17"/>
      <c r="P45" s="110" t="s">
        <v>174</v>
      </c>
      <c r="Q45" s="111" t="s">
        <v>175</v>
      </c>
      <c r="R45" s="111" t="s">
        <v>246</v>
      </c>
      <c r="S45" s="111" t="s">
        <v>177</v>
      </c>
      <c r="T45" s="111" t="s">
        <v>178</v>
      </c>
      <c r="U45" s="111" t="s">
        <v>179</v>
      </c>
      <c r="V45" s="91"/>
      <c r="W45" s="92"/>
    </row>
    <row r="46" spans="1:23" ht="16.5" customHeight="1" x14ac:dyDescent="0.25">
      <c r="A46" s="62"/>
      <c r="B46" s="64"/>
      <c r="C46" s="112"/>
      <c r="D46" s="112"/>
      <c r="E46" s="112"/>
      <c r="F46" s="112"/>
      <c r="G46" s="112"/>
      <c r="H46" s="112"/>
      <c r="I46" s="112"/>
      <c r="J46" s="112"/>
      <c r="K46" s="167"/>
      <c r="L46" s="112"/>
      <c r="M46" s="112"/>
      <c r="N46" s="113"/>
      <c r="O46" s="112"/>
      <c r="P46" s="114"/>
      <c r="Q46" s="112"/>
      <c r="R46" s="112"/>
      <c r="S46" s="112"/>
      <c r="T46" s="112"/>
      <c r="U46" s="112"/>
      <c r="V46" s="107"/>
      <c r="W46" s="108"/>
    </row>
    <row r="47" spans="1:23" ht="66" customHeight="1" x14ac:dyDescent="0.25">
      <c r="A47" s="80">
        <v>43</v>
      </c>
      <c r="B47" s="51" t="s">
        <v>185</v>
      </c>
      <c r="C47" s="33">
        <v>24.4</v>
      </c>
      <c r="D47" s="33">
        <v>27.3</v>
      </c>
      <c r="E47" s="33">
        <v>31.3</v>
      </c>
      <c r="F47" s="33">
        <v>34.6</v>
      </c>
      <c r="G47" s="33">
        <v>43.5</v>
      </c>
      <c r="H47" s="33">
        <v>48.8</v>
      </c>
      <c r="I47" s="33">
        <v>38.200000000000003</v>
      </c>
      <c r="J47" s="33">
        <v>64</v>
      </c>
      <c r="K47" s="164" t="s">
        <v>187</v>
      </c>
      <c r="L47" s="85" t="s">
        <v>188</v>
      </c>
      <c r="M47" s="85" t="s">
        <v>189</v>
      </c>
      <c r="N47" s="154" t="s">
        <v>190</v>
      </c>
      <c r="O47" s="33"/>
      <c r="P47" s="232" t="s">
        <v>191</v>
      </c>
      <c r="Q47" s="233"/>
      <c r="R47" s="233"/>
      <c r="S47" s="233"/>
      <c r="T47" s="233"/>
      <c r="U47" s="233"/>
      <c r="V47" s="40">
        <v>4565</v>
      </c>
      <c r="W47" s="41">
        <v>15720</v>
      </c>
    </row>
    <row r="48" spans="1:23" ht="62.25" customHeight="1" x14ac:dyDescent="0.25">
      <c r="A48" s="6"/>
      <c r="B48" s="146" t="s">
        <v>265</v>
      </c>
      <c r="C48" s="33">
        <v>8.5399999999999991</v>
      </c>
      <c r="D48" s="33">
        <v>9.5549999999999997</v>
      </c>
      <c r="E48" s="33">
        <v>10.955</v>
      </c>
      <c r="F48" s="33">
        <v>12.11</v>
      </c>
      <c r="G48" s="33">
        <v>15.225</v>
      </c>
      <c r="H48" s="33">
        <v>17.079999999999998</v>
      </c>
      <c r="I48" s="33">
        <v>13.370000000000001</v>
      </c>
      <c r="J48" s="33">
        <v>22.4</v>
      </c>
      <c r="K48" s="165"/>
      <c r="L48" s="148"/>
      <c r="M48" s="148"/>
      <c r="N48" s="149"/>
      <c r="O48" s="54"/>
      <c r="P48" s="53"/>
      <c r="Q48" s="54"/>
      <c r="R48" s="54"/>
      <c r="S48" s="54"/>
      <c r="T48" s="54"/>
      <c r="U48" s="54"/>
      <c r="V48" s="42"/>
      <c r="W48" s="43"/>
    </row>
    <row r="49" spans="1:23" ht="48.75" customHeight="1" x14ac:dyDescent="0.25">
      <c r="A49" s="222"/>
      <c r="B49" s="146"/>
      <c r="C49" s="148"/>
      <c r="D49" s="148"/>
      <c r="E49" s="148"/>
      <c r="F49" s="148"/>
      <c r="G49" s="148"/>
      <c r="H49" s="148"/>
      <c r="I49" s="148"/>
      <c r="J49" s="148"/>
      <c r="K49" s="165"/>
      <c r="L49" s="148"/>
      <c r="M49" s="148"/>
      <c r="N49" s="149"/>
      <c r="O49" s="54"/>
      <c r="P49" s="53">
        <v>160</v>
      </c>
      <c r="Q49" s="54">
        <v>200</v>
      </c>
      <c r="R49" s="54">
        <v>280</v>
      </c>
      <c r="S49" s="54">
        <v>320</v>
      </c>
      <c r="T49" s="54">
        <v>400</v>
      </c>
      <c r="U49" s="54">
        <v>400</v>
      </c>
      <c r="V49" s="42"/>
      <c r="W49" s="43"/>
    </row>
    <row r="50" spans="1:23" ht="20.25" x14ac:dyDescent="0.25">
      <c r="A50" s="222"/>
      <c r="B50" s="57"/>
      <c r="C50" s="54"/>
      <c r="D50" s="54"/>
      <c r="E50" s="54"/>
      <c r="F50" s="54"/>
      <c r="G50" s="54"/>
      <c r="H50" s="54"/>
      <c r="I50" s="54"/>
      <c r="J50" s="54"/>
      <c r="K50" s="165"/>
      <c r="L50" s="148"/>
      <c r="M50" s="148"/>
      <c r="N50" s="149"/>
      <c r="O50" s="54"/>
      <c r="P50" s="31"/>
      <c r="Q50" s="32"/>
      <c r="R50" s="32"/>
      <c r="S50" s="32"/>
      <c r="T50" s="32"/>
      <c r="U50" s="32"/>
      <c r="V50" s="42"/>
      <c r="W50" s="43"/>
    </row>
    <row r="51" spans="1:23" ht="20.25" x14ac:dyDescent="0.25">
      <c r="A51" s="6"/>
      <c r="B51" s="57"/>
      <c r="C51" s="54"/>
      <c r="D51" s="54"/>
      <c r="E51" s="54"/>
      <c r="F51" s="54"/>
      <c r="G51" s="54"/>
      <c r="H51" s="54"/>
      <c r="I51" s="54"/>
      <c r="J51" s="54"/>
      <c r="K51" s="165"/>
      <c r="L51" s="148"/>
      <c r="M51" s="148"/>
      <c r="N51" s="149"/>
      <c r="O51" s="54"/>
      <c r="P51" s="53">
        <v>240</v>
      </c>
      <c r="Q51" s="54">
        <v>300</v>
      </c>
      <c r="R51" s="54">
        <v>420</v>
      </c>
      <c r="S51" s="54">
        <v>480</v>
      </c>
      <c r="T51" s="54">
        <v>600</v>
      </c>
      <c r="U51" s="54">
        <v>600</v>
      </c>
      <c r="V51" s="42"/>
      <c r="W51" s="43"/>
    </row>
    <row r="52" spans="1:23" ht="21" thickBot="1" x14ac:dyDescent="0.3">
      <c r="A52" s="6"/>
      <c r="B52" s="57"/>
      <c r="C52" s="54"/>
      <c r="D52" s="54"/>
      <c r="E52" s="54"/>
      <c r="F52" s="54"/>
      <c r="G52" s="54"/>
      <c r="H52" s="54"/>
      <c r="I52" s="54"/>
      <c r="J52" s="54"/>
      <c r="K52" s="165"/>
      <c r="L52" s="148"/>
      <c r="M52" s="148"/>
      <c r="N52" s="149"/>
      <c r="O52" s="54"/>
      <c r="P52" s="53"/>
      <c r="Q52" s="54"/>
      <c r="R52" s="54"/>
      <c r="S52" s="54"/>
      <c r="T52" s="54"/>
      <c r="U52" s="54"/>
      <c r="V52" s="42"/>
      <c r="W52" s="43"/>
    </row>
    <row r="53" spans="1:23" ht="90.75" customHeight="1" x14ac:dyDescent="0.25">
      <c r="A53" s="221" t="s">
        <v>252</v>
      </c>
      <c r="B53" s="95" t="s">
        <v>192</v>
      </c>
      <c r="C53" s="116">
        <v>801.23299999999995</v>
      </c>
      <c r="D53" s="116">
        <v>831.23299999999995</v>
      </c>
      <c r="E53" s="116">
        <v>891.23299999999995</v>
      </c>
      <c r="F53" s="116">
        <v>891.23299999999995</v>
      </c>
      <c r="G53" s="116">
        <v>921.23299999999995</v>
      </c>
      <c r="H53" s="116">
        <v>981.23299999999995</v>
      </c>
      <c r="I53" s="116">
        <v>931.23299999999995</v>
      </c>
      <c r="J53" s="116">
        <v>981.23299999999995</v>
      </c>
      <c r="K53" s="168">
        <v>900</v>
      </c>
      <c r="L53" s="116">
        <v>1010</v>
      </c>
      <c r="M53" s="116">
        <v>1180</v>
      </c>
      <c r="N53" s="117">
        <v>1240</v>
      </c>
      <c r="O53" s="116"/>
      <c r="P53" s="118"/>
      <c r="Q53" s="116"/>
      <c r="R53" s="116"/>
      <c r="S53" s="116"/>
      <c r="T53" s="116"/>
      <c r="U53" s="117"/>
      <c r="V53" s="179">
        <v>542</v>
      </c>
      <c r="W53" s="97">
        <v>16223</v>
      </c>
    </row>
    <row r="54" spans="1:23" ht="55.5" customHeight="1" x14ac:dyDescent="0.25">
      <c r="A54" s="222"/>
      <c r="B54" s="146" t="s">
        <v>264</v>
      </c>
      <c r="C54" s="148">
        <v>160.2466</v>
      </c>
      <c r="D54" s="148">
        <v>166.2466</v>
      </c>
      <c r="E54" s="148">
        <v>222.80824999999999</v>
      </c>
      <c r="F54" s="148">
        <v>222.80824999999999</v>
      </c>
      <c r="G54" s="148">
        <v>276.36989999999997</v>
      </c>
      <c r="H54" s="148">
        <v>343.43154999999996</v>
      </c>
      <c r="I54" s="148">
        <v>279.36989999999997</v>
      </c>
      <c r="J54" s="148">
        <v>343.43154999999996</v>
      </c>
      <c r="K54" s="165">
        <v>320</v>
      </c>
      <c r="L54" s="148">
        <v>350</v>
      </c>
      <c r="M54" s="148">
        <v>410</v>
      </c>
      <c r="N54" s="149">
        <v>430</v>
      </c>
      <c r="O54" s="54"/>
      <c r="P54" s="147"/>
      <c r="Q54" s="148"/>
      <c r="R54" s="148"/>
      <c r="S54" s="148"/>
      <c r="T54" s="148"/>
      <c r="U54" s="149"/>
      <c r="V54" s="180"/>
      <c r="W54" s="43"/>
    </row>
    <row r="55" spans="1:23" ht="45" customHeight="1" x14ac:dyDescent="0.25">
      <c r="A55" s="174"/>
      <c r="B55" s="24"/>
      <c r="C55" s="148"/>
      <c r="D55" s="148"/>
      <c r="E55" s="148"/>
      <c r="F55" s="148"/>
      <c r="G55" s="148"/>
      <c r="H55" s="148"/>
      <c r="I55" s="148"/>
      <c r="J55" s="148"/>
      <c r="K55" s="165"/>
      <c r="L55" s="148"/>
      <c r="M55" s="148"/>
      <c r="N55" s="149"/>
      <c r="O55" s="54"/>
      <c r="P55" s="147">
        <v>120</v>
      </c>
      <c r="Q55" s="148">
        <v>150</v>
      </c>
      <c r="R55" s="148">
        <v>210</v>
      </c>
      <c r="S55" s="148">
        <v>240</v>
      </c>
      <c r="T55" s="148">
        <v>300</v>
      </c>
      <c r="U55" s="149">
        <v>300</v>
      </c>
      <c r="V55" s="180"/>
      <c r="W55" s="43"/>
    </row>
    <row r="56" spans="1:23" ht="40.5" customHeight="1" x14ac:dyDescent="0.25">
      <c r="A56" s="174"/>
      <c r="B56" s="25"/>
      <c r="C56" s="148"/>
      <c r="D56" s="148"/>
      <c r="E56" s="148"/>
      <c r="F56" s="148"/>
      <c r="G56" s="148"/>
      <c r="H56" s="148"/>
      <c r="I56" s="148"/>
      <c r="J56" s="148"/>
      <c r="K56" s="165"/>
      <c r="L56" s="148"/>
      <c r="M56" s="148"/>
      <c r="N56" s="149"/>
      <c r="O56" s="54"/>
      <c r="P56" s="147">
        <v>160</v>
      </c>
      <c r="Q56" s="148">
        <v>200</v>
      </c>
      <c r="R56" s="148">
        <v>280</v>
      </c>
      <c r="S56" s="148">
        <v>320</v>
      </c>
      <c r="T56" s="148">
        <v>400</v>
      </c>
      <c r="U56" s="149">
        <v>400</v>
      </c>
      <c r="V56" s="180"/>
      <c r="W56" s="43"/>
    </row>
    <row r="57" spans="1:23" ht="39" x14ac:dyDescent="0.25">
      <c r="A57" s="174" t="s">
        <v>251</v>
      </c>
      <c r="B57" s="51" t="s">
        <v>193</v>
      </c>
      <c r="C57" s="33">
        <v>801.23299999999995</v>
      </c>
      <c r="D57" s="33">
        <v>801.23299999999995</v>
      </c>
      <c r="E57" s="33">
        <v>801.23299999999995</v>
      </c>
      <c r="F57" s="33">
        <v>801.23299999999995</v>
      </c>
      <c r="G57" s="33">
        <v>801.23299999999995</v>
      </c>
      <c r="H57" s="33">
        <v>801.23299999999995</v>
      </c>
      <c r="I57" s="33">
        <v>801.23299999999995</v>
      </c>
      <c r="J57" s="33">
        <v>801.23299999999995</v>
      </c>
      <c r="K57" s="171">
        <v>1000</v>
      </c>
      <c r="L57" s="84">
        <v>1000</v>
      </c>
      <c r="M57" s="84">
        <v>1000</v>
      </c>
      <c r="N57" s="153">
        <v>1000</v>
      </c>
      <c r="O57" s="33"/>
      <c r="P57" s="36">
        <v>120</v>
      </c>
      <c r="Q57" s="33">
        <v>120</v>
      </c>
      <c r="R57" s="33">
        <v>120</v>
      </c>
      <c r="S57" s="33">
        <v>120</v>
      </c>
      <c r="T57" s="33">
        <v>120</v>
      </c>
      <c r="U57" s="34">
        <v>120</v>
      </c>
      <c r="V57" s="178"/>
      <c r="W57" s="41">
        <v>1243</v>
      </c>
    </row>
    <row r="58" spans="1:23" ht="38.25" customHeight="1" thickBot="1" x14ac:dyDescent="0.3">
      <c r="A58" s="81"/>
      <c r="B58" s="82" t="s">
        <v>264</v>
      </c>
      <c r="C58" s="17">
        <v>200.3</v>
      </c>
      <c r="D58" s="17">
        <v>200.3</v>
      </c>
      <c r="E58" s="17">
        <v>200.3</v>
      </c>
      <c r="F58" s="17">
        <v>200.3</v>
      </c>
      <c r="G58" s="17">
        <v>200.3</v>
      </c>
      <c r="H58" s="17">
        <v>200.3</v>
      </c>
      <c r="I58" s="17">
        <v>200.3</v>
      </c>
      <c r="J58" s="17">
        <v>200.3</v>
      </c>
      <c r="K58" s="169"/>
      <c r="L58" s="119"/>
      <c r="M58" s="119"/>
      <c r="N58" s="155"/>
      <c r="O58" s="17"/>
      <c r="P58" s="115"/>
      <c r="Q58" s="17"/>
      <c r="R58" s="17"/>
      <c r="S58" s="17"/>
      <c r="T58" s="17"/>
      <c r="U58" s="18"/>
      <c r="V58" s="181"/>
      <c r="W58" s="92"/>
    </row>
    <row r="59" spans="1:23" ht="20.25" x14ac:dyDescent="0.25">
      <c r="A59" s="62"/>
      <c r="B59" s="64"/>
      <c r="C59" s="112"/>
      <c r="D59" s="112"/>
      <c r="E59" s="112"/>
      <c r="F59" s="112"/>
      <c r="G59" s="112"/>
      <c r="H59" s="112"/>
      <c r="I59" s="112"/>
      <c r="J59" s="112"/>
      <c r="K59" s="170"/>
      <c r="L59" s="120"/>
      <c r="M59" s="120"/>
      <c r="N59" s="152"/>
      <c r="O59" s="112"/>
      <c r="P59" s="114"/>
      <c r="Q59" s="112"/>
      <c r="R59" s="112"/>
      <c r="S59" s="112"/>
      <c r="T59" s="112"/>
      <c r="U59" s="112"/>
      <c r="V59" s="107"/>
      <c r="W59" s="108"/>
    </row>
    <row r="60" spans="1:23" ht="39" x14ac:dyDescent="0.25">
      <c r="A60" s="6" t="s">
        <v>186</v>
      </c>
      <c r="B60" s="51" t="s">
        <v>195</v>
      </c>
      <c r="C60" s="33">
        <v>18</v>
      </c>
      <c r="D60" s="33">
        <v>20</v>
      </c>
      <c r="E60" s="33">
        <v>22.4</v>
      </c>
      <c r="F60" s="33">
        <v>22.4</v>
      </c>
      <c r="G60" s="33">
        <v>22.4</v>
      </c>
      <c r="H60" s="33">
        <v>22.4</v>
      </c>
      <c r="I60" s="33">
        <v>22.4</v>
      </c>
      <c r="J60" s="33">
        <v>27.5</v>
      </c>
      <c r="K60" s="171" t="s">
        <v>196</v>
      </c>
      <c r="L60" s="84" t="s">
        <v>197</v>
      </c>
      <c r="M60" s="84" t="s">
        <v>198</v>
      </c>
      <c r="N60" s="153" t="s">
        <v>199</v>
      </c>
      <c r="O60" s="33"/>
      <c r="P60" s="36"/>
      <c r="Q60" s="33"/>
      <c r="R60" s="33"/>
      <c r="S60" s="33"/>
      <c r="T60" s="33"/>
      <c r="U60" s="33"/>
      <c r="V60" s="40">
        <v>26</v>
      </c>
      <c r="W60" s="41">
        <v>1898</v>
      </c>
    </row>
    <row r="61" spans="1:23" ht="20.25" x14ac:dyDescent="0.25">
      <c r="A61" s="6"/>
      <c r="B61" s="23" t="s">
        <v>200</v>
      </c>
      <c r="C61" s="54"/>
      <c r="D61" s="54"/>
      <c r="E61" s="54"/>
      <c r="F61" s="54"/>
      <c r="G61" s="54"/>
      <c r="H61" s="54"/>
      <c r="I61" s="54"/>
      <c r="J61" s="54"/>
      <c r="K61" s="164"/>
      <c r="L61" s="85"/>
      <c r="M61" s="85"/>
      <c r="N61" s="154"/>
      <c r="O61" s="54"/>
      <c r="P61" s="53">
        <v>240</v>
      </c>
      <c r="Q61" s="54">
        <v>300</v>
      </c>
      <c r="R61" s="54">
        <v>420</v>
      </c>
      <c r="S61" s="54">
        <v>480</v>
      </c>
      <c r="T61" s="54">
        <v>600</v>
      </c>
      <c r="U61" s="54">
        <v>600</v>
      </c>
      <c r="V61" s="42"/>
      <c r="W61" s="43"/>
    </row>
    <row r="62" spans="1:23" ht="20.25" x14ac:dyDescent="0.25">
      <c r="A62" s="6"/>
      <c r="B62" s="23" t="s">
        <v>201</v>
      </c>
      <c r="C62" s="54"/>
      <c r="D62" s="54"/>
      <c r="E62" s="54"/>
      <c r="F62" s="54"/>
      <c r="G62" s="54"/>
      <c r="H62" s="54"/>
      <c r="I62" s="54"/>
      <c r="J62" s="54"/>
      <c r="K62" s="164"/>
      <c r="L62" s="85"/>
      <c r="M62" s="85"/>
      <c r="N62" s="154"/>
      <c r="O62" s="54"/>
      <c r="P62" s="53">
        <v>400</v>
      </c>
      <c r="Q62" s="54">
        <v>500</v>
      </c>
      <c r="R62" s="54">
        <v>600</v>
      </c>
      <c r="S62" s="54">
        <v>800</v>
      </c>
      <c r="T62" s="54">
        <v>1000</v>
      </c>
      <c r="U62" s="54">
        <v>1000</v>
      </c>
      <c r="V62" s="42"/>
      <c r="W62" s="43"/>
    </row>
    <row r="63" spans="1:23" ht="20.25" x14ac:dyDescent="0.25">
      <c r="A63" s="6"/>
      <c r="B63" s="23" t="s">
        <v>202</v>
      </c>
      <c r="C63" s="54"/>
      <c r="D63" s="54"/>
      <c r="E63" s="54"/>
      <c r="F63" s="54"/>
      <c r="G63" s="54"/>
      <c r="H63" s="54"/>
      <c r="I63" s="54"/>
      <c r="J63" s="54"/>
      <c r="K63" s="164"/>
      <c r="L63" s="85"/>
      <c r="M63" s="85"/>
      <c r="N63" s="154"/>
      <c r="O63" s="54"/>
      <c r="P63" s="53">
        <v>600</v>
      </c>
      <c r="Q63" s="54">
        <v>750</v>
      </c>
      <c r="R63" s="54">
        <v>1050</v>
      </c>
      <c r="S63" s="54">
        <v>1200</v>
      </c>
      <c r="T63" s="54">
        <v>1500</v>
      </c>
      <c r="U63" s="54">
        <v>1500</v>
      </c>
      <c r="V63" s="42"/>
      <c r="W63" s="43"/>
    </row>
    <row r="64" spans="1:23" ht="43.5" customHeight="1" thickBot="1" x14ac:dyDescent="0.3">
      <c r="A64" s="81"/>
      <c r="B64" s="109" t="s">
        <v>253</v>
      </c>
      <c r="C64" s="17"/>
      <c r="D64" s="17"/>
      <c r="E64" s="17"/>
      <c r="F64" s="17"/>
      <c r="G64" s="17"/>
      <c r="H64" s="17"/>
      <c r="I64" s="17"/>
      <c r="J64" s="17"/>
      <c r="K64" s="169"/>
      <c r="L64" s="119"/>
      <c r="M64" s="119"/>
      <c r="N64" s="155"/>
      <c r="O64" s="17"/>
      <c r="P64" s="115"/>
      <c r="Q64" s="17"/>
      <c r="R64" s="17"/>
      <c r="S64" s="17"/>
      <c r="T64" s="17"/>
      <c r="U64" s="17"/>
      <c r="V64" s="91"/>
      <c r="W64" s="92"/>
    </row>
    <row r="65" spans="1:23" ht="48.75" customHeight="1" thickBot="1" x14ac:dyDescent="0.3">
      <c r="A65" s="81" t="s">
        <v>110</v>
      </c>
      <c r="B65" s="37" t="s">
        <v>204</v>
      </c>
      <c r="C65" s="38">
        <v>2</v>
      </c>
      <c r="D65" s="38">
        <v>2.5</v>
      </c>
      <c r="E65" s="38">
        <v>2.8</v>
      </c>
      <c r="F65" s="38">
        <v>2.8</v>
      </c>
      <c r="G65" s="38">
        <v>2.8</v>
      </c>
      <c r="H65" s="38">
        <v>2.8</v>
      </c>
      <c r="I65" s="38">
        <v>2.8</v>
      </c>
      <c r="J65" s="38">
        <v>3.5</v>
      </c>
      <c r="K65" s="172" t="s">
        <v>205</v>
      </c>
      <c r="L65" s="86" t="s">
        <v>206</v>
      </c>
      <c r="M65" s="86" t="s">
        <v>156</v>
      </c>
      <c r="N65" s="156" t="s">
        <v>207</v>
      </c>
      <c r="O65" s="35"/>
      <c r="P65" s="39"/>
      <c r="Q65" s="38"/>
      <c r="R65" s="38"/>
      <c r="S65" s="38"/>
      <c r="T65" s="38"/>
      <c r="U65" s="38"/>
      <c r="V65" s="44"/>
      <c r="W65" s="45">
        <v>70</v>
      </c>
    </row>
  </sheetData>
  <mergeCells count="47">
    <mergeCell ref="S1:X1"/>
    <mergeCell ref="A11:A12"/>
    <mergeCell ref="B11:N12"/>
    <mergeCell ref="P6:U8"/>
    <mergeCell ref="B3:X3"/>
    <mergeCell ref="V5:W5"/>
    <mergeCell ref="V6:V9"/>
    <mergeCell ref="W6:W9"/>
    <mergeCell ref="K5:N5"/>
    <mergeCell ref="A5:A9"/>
    <mergeCell ref="B5:B9"/>
    <mergeCell ref="C5:J5"/>
    <mergeCell ref="P5:U5"/>
    <mergeCell ref="C6:J8"/>
    <mergeCell ref="K6:N8"/>
    <mergeCell ref="P16:U16"/>
    <mergeCell ref="A17:A18"/>
    <mergeCell ref="B17:N18"/>
    <mergeCell ref="P14:U14"/>
    <mergeCell ref="C15:J15"/>
    <mergeCell ref="P15:U15"/>
    <mergeCell ref="C14:J14"/>
    <mergeCell ref="C16:J16"/>
    <mergeCell ref="K14:N14"/>
    <mergeCell ref="C27:J27"/>
    <mergeCell ref="A20:A21"/>
    <mergeCell ref="C20:J20"/>
    <mergeCell ref="K20:N20"/>
    <mergeCell ref="P20:U20"/>
    <mergeCell ref="C21:J21"/>
    <mergeCell ref="P23:U23"/>
    <mergeCell ref="C24:J24"/>
    <mergeCell ref="C26:J26"/>
    <mergeCell ref="K26:N26"/>
    <mergeCell ref="C23:J23"/>
    <mergeCell ref="K23:N23"/>
    <mergeCell ref="P26:U26"/>
    <mergeCell ref="A53:A54"/>
    <mergeCell ref="A49:A50"/>
    <mergeCell ref="P29:U29"/>
    <mergeCell ref="C30:J30"/>
    <mergeCell ref="A32:A33"/>
    <mergeCell ref="B32:N32"/>
    <mergeCell ref="P32:U32"/>
    <mergeCell ref="C29:J29"/>
    <mergeCell ref="K29:N29"/>
    <mergeCell ref="P47:U47"/>
  </mergeCells>
  <hyperlinks>
    <hyperlink ref="Q37" location="Par2352" display="Par2352"/>
  </hyperlinks>
  <pageMargins left="0.15748031496062992" right="0.27559055118110237" top="0.31496062992125984" bottom="0.35433070866141736" header="0.31496062992125984" footer="0.31496062992125984"/>
  <pageSetup paperSize="8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по видам _С ЧИСЛ_1</vt:lpstr>
      <vt:lpstr>по видам на _1кв_1трансп </vt:lpstr>
      <vt:lpstr>'по видам _С ЧИСЛ_1'!Заголовки_для_печати</vt:lpstr>
      <vt:lpstr>'по видам на _1кв_1трансп '!Заголовки_для_печати</vt:lpstr>
      <vt:lpstr>'по видам _С ЧИСЛ_1'!Область_печати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Фисенко</dc:creator>
  <cp:lastModifiedBy>Миронова И.А.</cp:lastModifiedBy>
  <cp:lastPrinted>2021-01-20T17:06:35Z</cp:lastPrinted>
  <dcterms:created xsi:type="dcterms:W3CDTF">2021-01-04T17:34:53Z</dcterms:created>
  <dcterms:modified xsi:type="dcterms:W3CDTF">2021-01-22T06:55:13Z</dcterms:modified>
</cp:coreProperties>
</file>